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600" windowWidth="20496" windowHeight="7140" activeTab="2"/>
  </bookViews>
  <sheets>
    <sheet name="F1" sheetId="11" r:id="rId1"/>
    <sheet name="F2" sheetId="12" r:id="rId2"/>
    <sheet name="F3 " sheetId="14" r:id="rId3"/>
    <sheet name="F4" sheetId="1" r:id="rId4"/>
    <sheet name="F5" sheetId="9" r:id="rId5"/>
    <sheet name="F6A" sheetId="2" r:id="rId6"/>
    <sheet name="F6B" sheetId="3" r:id="rId7"/>
    <sheet name="F6C" sheetId="4" r:id="rId8"/>
    <sheet name="F6D" sheetId="5" r:id="rId9"/>
    <sheet name="F7A" sheetId="6" r:id="rId10"/>
    <sheet name="F7B" sheetId="7" r:id="rId11"/>
    <sheet name="F7C" sheetId="10" r:id="rId12"/>
    <sheet name="F7D" sheetId="8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NIO">'[1]Info General'!$D$20</definedName>
    <definedName name="ANIO_INFORME" localSheetId="0">'[2]Info General'!$C$12</definedName>
    <definedName name="ANIO_INFORME" localSheetId="1">'[2]Info General'!$C$12</definedName>
    <definedName name="ANIO_INFORME">#REF!</definedName>
    <definedName name="ANIO1P">'[3]Info General'!$D$23</definedName>
    <definedName name="ANIO1R" localSheetId="0">'[2]Info General'!$H$25</definedName>
    <definedName name="ANIO1R" localSheetId="1">'[2]Info General'!$H$25</definedName>
    <definedName name="ANIO1R">#REF!</definedName>
    <definedName name="ANIO2P">'[3]Info General'!$E$23</definedName>
    <definedName name="ANIO2R" localSheetId="0">'[2]Info General'!$G$25</definedName>
    <definedName name="ANIO2R" localSheetId="1">'[2]Info General'!$G$25</definedName>
    <definedName name="ANIO2R">#REF!</definedName>
    <definedName name="ANIO3P">'[3]Info General'!$F$23</definedName>
    <definedName name="ANIO3R" localSheetId="0">'[2]Info General'!$F$25</definedName>
    <definedName name="ANIO3R" localSheetId="1">'[2]Info General'!$F$25</definedName>
    <definedName name="ANIO3R">#REF!</definedName>
    <definedName name="ANIO4P">'[3]Info General'!$G$23</definedName>
    <definedName name="ANIO4R" localSheetId="0">'[2]Info General'!$E$25</definedName>
    <definedName name="ANIO4R" localSheetId="1">'[2]Info General'!$E$25</definedName>
    <definedName name="ANIO4R">#REF!</definedName>
    <definedName name="ANIO5P">'[3]Info General'!$H$23</definedName>
    <definedName name="ANIO5R" localSheetId="0">'[2]Info General'!$D$25</definedName>
    <definedName name="ANIO5R" localSheetId="1">'[2]Info General'!$D$25</definedName>
    <definedName name="ANIO5R">#REF!</definedName>
    <definedName name="ANIO6P">'[3]Info General'!$I$23</definedName>
    <definedName name="APP_FIN_04" localSheetId="2">'F3 '!$F$10</definedName>
    <definedName name="APP_FIN_04">#REF!</definedName>
    <definedName name="APP_FIN_06" localSheetId="2">'F3 '!$H$10</definedName>
    <definedName name="APP_FIN_06">#REF!</definedName>
    <definedName name="APP_FIN_07" localSheetId="2">'F3 '!$I$10</definedName>
    <definedName name="APP_FIN_07">#REF!</definedName>
    <definedName name="APP_FIN_08" localSheetId="2">'F3 '!$J$10</definedName>
    <definedName name="APP_FIN_08">#REF!</definedName>
    <definedName name="APP_FIN_09" localSheetId="2">'F3 '!$K$10</definedName>
    <definedName name="APP_FIN_09">#REF!</definedName>
    <definedName name="APP_FIN_10" localSheetId="2">'F3 '!$L$10</definedName>
    <definedName name="APP_FIN_10">#REF!</definedName>
    <definedName name="APP_T10" localSheetId="2">'F3 '!$L$8</definedName>
    <definedName name="APP_T10">#REF!</definedName>
    <definedName name="APP_T4" localSheetId="2">'F3 '!$F$8</definedName>
    <definedName name="APP_T4">#REF!</definedName>
    <definedName name="APP_T6" localSheetId="2">'F3 '!$H$8</definedName>
    <definedName name="APP_T6">#REF!</definedName>
    <definedName name="APP_T7" localSheetId="2">'F3 '!$I$8</definedName>
    <definedName name="APP_T7">#REF!</definedName>
    <definedName name="APP_T8" localSheetId="2">'F3 '!$J$8</definedName>
    <definedName name="APP_T8">#REF!</definedName>
    <definedName name="APP_T9" localSheetId="2">'F3 '!$K$8</definedName>
    <definedName name="APP_T9">#REF!</definedName>
    <definedName name="_xlnm.Print_Area" localSheetId="1">'F2'!$A$1:$H$59</definedName>
    <definedName name="_xlnm.Print_Area" localSheetId="5">'F6A'!$A$1:$G$171</definedName>
    <definedName name="_xlnm.Print_Area" localSheetId="6">'F6B'!$A$1:$G$129</definedName>
    <definedName name="ENTE_PUBLICO">'[4]Info General'!$C$6</definedName>
    <definedName name="ENTE_PUBLICO_A" localSheetId="1">'[5]Info General'!$C$7</definedName>
    <definedName name="ENTE_PUBLICO_A" localSheetId="2">'[6]Info General'!$C$7</definedName>
    <definedName name="ENTE_PUBLICO_A">'[1]Info General'!$C$7</definedName>
    <definedName name="ENTIDAD" localSheetId="0">'[3]Info General'!$C$11</definedName>
    <definedName name="ENTIDAD" localSheetId="1">'[3]Info General'!$C$11</definedName>
    <definedName name="ENTIDAD">#REF!</definedName>
    <definedName name="GASTO_E_FIN_01" localSheetId="1">#REF!</definedName>
    <definedName name="GASTO_E_FIN_01" localSheetId="2">#REF!</definedName>
    <definedName name="GASTO_E_FIN_01">#REF!</definedName>
    <definedName name="GASTO_E_FIN_02" localSheetId="1">#REF!</definedName>
    <definedName name="GASTO_E_FIN_02" localSheetId="2">#REF!</definedName>
    <definedName name="GASTO_E_FIN_02">#REF!</definedName>
    <definedName name="GASTO_E_FIN_03" localSheetId="1">#REF!</definedName>
    <definedName name="GASTO_E_FIN_03" localSheetId="2">#REF!</definedName>
    <definedName name="GASTO_E_FIN_03">#REF!</definedName>
    <definedName name="GASTO_E_FIN_04" localSheetId="1">#REF!</definedName>
    <definedName name="GASTO_E_FIN_04" localSheetId="2">#REF!</definedName>
    <definedName name="GASTO_E_FIN_04">#REF!</definedName>
    <definedName name="GASTO_E_FIN_05" localSheetId="1">#REF!</definedName>
    <definedName name="GASTO_E_FIN_05" localSheetId="2">#REF!</definedName>
    <definedName name="GASTO_E_FIN_05">#REF!</definedName>
    <definedName name="GASTO_E_FIN_06" localSheetId="1">#REF!</definedName>
    <definedName name="GASTO_E_FIN_06" localSheetId="2">#REF!</definedName>
    <definedName name="GASTO_E_FIN_06">#REF!</definedName>
    <definedName name="GASTO_E_T1" localSheetId="1">#REF!</definedName>
    <definedName name="GASTO_E_T1" localSheetId="2">#REF!</definedName>
    <definedName name="GASTO_E_T1">#REF!</definedName>
    <definedName name="GASTO_E_T2" localSheetId="1">#REF!</definedName>
    <definedName name="GASTO_E_T2" localSheetId="2">#REF!</definedName>
    <definedName name="GASTO_E_T2">#REF!</definedName>
    <definedName name="GASTO_E_T3" localSheetId="1">#REF!</definedName>
    <definedName name="GASTO_E_T3" localSheetId="2">#REF!</definedName>
    <definedName name="GASTO_E_T3">#REF!</definedName>
    <definedName name="GASTO_E_T4" localSheetId="1">#REF!</definedName>
    <definedName name="GASTO_E_T4" localSheetId="2">#REF!</definedName>
    <definedName name="GASTO_E_T4">#REF!</definedName>
    <definedName name="GASTO_E_T5" localSheetId="1">#REF!</definedName>
    <definedName name="GASTO_E_T5" localSheetId="2">#REF!</definedName>
    <definedName name="GASTO_E_T5">#REF!</definedName>
    <definedName name="GASTO_E_T6" localSheetId="1">#REF!</definedName>
    <definedName name="GASTO_E_T6" localSheetId="2">#REF!</definedName>
    <definedName name="GASTO_E_T6">#REF!</definedName>
    <definedName name="GASTO_NE_FIN_01" localSheetId="1">#REF!</definedName>
    <definedName name="GASTO_NE_FIN_01" localSheetId="2">#REF!</definedName>
    <definedName name="GASTO_NE_FIN_01">#REF!</definedName>
    <definedName name="GASTO_NE_FIN_02" localSheetId="1">#REF!</definedName>
    <definedName name="GASTO_NE_FIN_02" localSheetId="2">#REF!</definedName>
    <definedName name="GASTO_NE_FIN_02">#REF!</definedName>
    <definedName name="GASTO_NE_FIN_03" localSheetId="1">#REF!</definedName>
    <definedName name="GASTO_NE_FIN_03" localSheetId="2">#REF!</definedName>
    <definedName name="GASTO_NE_FIN_03">#REF!</definedName>
    <definedName name="GASTO_NE_FIN_04" localSheetId="1">#REF!</definedName>
    <definedName name="GASTO_NE_FIN_04" localSheetId="2">#REF!</definedName>
    <definedName name="GASTO_NE_FIN_04">#REF!</definedName>
    <definedName name="GASTO_NE_FIN_05" localSheetId="1">#REF!</definedName>
    <definedName name="GASTO_NE_FIN_05" localSheetId="2">#REF!</definedName>
    <definedName name="GASTO_NE_FIN_05">#REF!</definedName>
    <definedName name="GASTO_NE_FIN_06" localSheetId="1">#REF!</definedName>
    <definedName name="GASTO_NE_FIN_06" localSheetId="2">#REF!</definedName>
    <definedName name="GASTO_NE_FIN_06">#REF!</definedName>
    <definedName name="GASTO_NE_T1" localSheetId="1">#REF!</definedName>
    <definedName name="GASTO_NE_T1" localSheetId="2">#REF!</definedName>
    <definedName name="GASTO_NE_T1">#REF!</definedName>
    <definedName name="GASTO_NE_T2" localSheetId="1">#REF!</definedName>
    <definedName name="GASTO_NE_T2" localSheetId="2">#REF!</definedName>
    <definedName name="GASTO_NE_T2">#REF!</definedName>
    <definedName name="GASTO_NE_T3" localSheetId="1">#REF!</definedName>
    <definedName name="GASTO_NE_T3" localSheetId="2">#REF!</definedName>
    <definedName name="GASTO_NE_T3">#REF!</definedName>
    <definedName name="GASTO_NE_T4" localSheetId="1">#REF!</definedName>
    <definedName name="GASTO_NE_T4" localSheetId="2">#REF!</definedName>
    <definedName name="GASTO_NE_T4">#REF!</definedName>
    <definedName name="GASTO_NE_T5" localSheetId="1">#REF!</definedName>
    <definedName name="GASTO_NE_T5" localSheetId="2">#REF!</definedName>
    <definedName name="GASTO_NE_T5">#REF!</definedName>
    <definedName name="GASTO_NE_T6" localSheetId="1">#REF!</definedName>
    <definedName name="GASTO_NE_T6" localSheetId="2">#REF!</definedName>
    <definedName name="GASTO_NE_T6">#REF!</definedName>
    <definedName name="MONTO1">'[6]Info General'!$D$18</definedName>
    <definedName name="MONTO2">'[6]Info General'!$E$18</definedName>
    <definedName name="OTROS_FIN_04" localSheetId="2">#REF!</definedName>
    <definedName name="OTROS_FIN_04">#REF!</definedName>
    <definedName name="OTROS_FIN_06" localSheetId="2">#REF!</definedName>
    <definedName name="OTROS_FIN_06">#REF!</definedName>
    <definedName name="OTROS_FIN_07" localSheetId="2">#REF!</definedName>
    <definedName name="OTROS_FIN_07">#REF!</definedName>
    <definedName name="OTROS_FIN_08" localSheetId="2">#REF!</definedName>
    <definedName name="OTROS_FIN_08">#REF!</definedName>
    <definedName name="OTROS_FIN_09" localSheetId="2">#REF!</definedName>
    <definedName name="OTROS_FIN_09">#REF!</definedName>
    <definedName name="OTROS_FIN_10" localSheetId="2">#REF!</definedName>
    <definedName name="OTROS_FIN_10">#REF!</definedName>
    <definedName name="OTROS_T10" localSheetId="2">'F3 '!$L$11</definedName>
    <definedName name="OTROS_T10">#REF!</definedName>
    <definedName name="OTROS_T4" localSheetId="2">'F3 '!$F$11</definedName>
    <definedName name="OTROS_T4">#REF!</definedName>
    <definedName name="OTROS_T6" localSheetId="2">'F3 '!$H$11</definedName>
    <definedName name="OTROS_T6">#REF!</definedName>
    <definedName name="OTROS_T7" localSheetId="2">'F3 '!$I$11</definedName>
    <definedName name="OTROS_T7">#REF!</definedName>
    <definedName name="OTROS_T8" localSheetId="2">'F3 '!$J$11</definedName>
    <definedName name="OTROS_T8">#REF!</definedName>
    <definedName name="OTROS_T9" localSheetId="2">'F3 '!$K$11</definedName>
    <definedName name="OTROS_T9">#REF!</definedName>
    <definedName name="PERIODO_INFORME">'[1]Info General'!$C$14</definedName>
    <definedName name="SALDO_PENDIENTE">'[6]Info General'!$F$18</definedName>
    <definedName name="TRIMESTRE" localSheetId="2">'[6]Info General'!$C$16</definedName>
    <definedName name="TRIMESTRE">'[5]Info General'!$C$16</definedName>
    <definedName name="ULTIMO">'[1]Info General'!$E$20</definedName>
    <definedName name="_xlnm.Print_Titles" localSheetId="5">'F6A'!$2:$8</definedName>
    <definedName name="_xlnm.Print_Titles" localSheetId="6">'F6B'!$2:$8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<sst xmlns="http://schemas.openxmlformats.org/spreadsheetml/2006/main" count="930" uniqueCount="618">
  <si>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</si>
  <si>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</si>
  <si>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</si>
  <si>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</si>
  <si>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</si>
  <si>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</si>
  <si>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</si>
  <si>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</si>
  <si>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</si>
  <si>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</si>
  <si>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</si>
  <si>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</si>
  <si>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</si>
  <si>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</si>
  <si>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</si>
  <si>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</si>
  <si>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</si>
  <si>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</si>
  <si>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</si>
  <si>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</si>
  <si>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</si>
  <si>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</si>
  <si>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</si>
  <si>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</si>
  <si>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</si>
  <si>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</si>
  <si>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</si>
  <si>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</si>
  <si>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</si>
  <si>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</si>
  <si>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</si>
  <si>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</si>
  <si>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</si>
  <si>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</si>
  <si>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</si>
  <si>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</si>
  <si>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</si>
  <si>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</si>
  <si>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</si>
  <si>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</si>
  <si>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</si>
  <si>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</si>
  <si>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</si>
  <si>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</si>
  <si>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</si>
  <si>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</si>
  <si>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</si>
  <si>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</si>
  <si>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</si>
  <si>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</si>
  <si>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</si>
  <si>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</si>
  <si>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</si>
  <si>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</si>
  <si>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</si>
  <si>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</si>
  <si>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</si>
  <si>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</si>
  <si>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</si>
  <si>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</si>
  <si>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</si>
  <si>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</si>
  <si>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</si>
  <si>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</si>
  <si>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</si>
  <si>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</si>
  <si>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</si>
  <si>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</si>
  <si>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</si>
  <si>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</si>
  <si>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</si>
  <si>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</si>
  <si>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</si>
  <si>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</si>
  <si>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</si>
  <si>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</si>
  <si>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</si>
  <si>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</si>
  <si>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</si>
  <si>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</si>
  <si>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</si>
  <si>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</si>
  <si>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</si>
  <si>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</si>
  <si>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</si>
  <si>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</si>
  <si>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</si>
  <si>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</si>
  <si>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</si>
  <si>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</si>
  <si>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</si>
  <si>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</si>
  <si>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</si>
  <si>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</si>
  <si>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</si>
  <si>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</si>
  <si>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</si>
  <si>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</si>
  <si>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</si>
  <si>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</si>
  <si>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</si>
  <si>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</si>
  <si>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</si>
  <si>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</si>
  <si>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</si>
  <si>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</si>
  <si>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</si>
  <si>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</si>
  <si>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</si>
  <si>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</si>
  <si>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</si>
  <si>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</si>
  <si>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</si>
  <si>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</si>
  <si>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</si>
  <si>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</si>
  <si>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</si>
  <si>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</si>
  <si>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</si>
  <si>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</si>
  <si>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</si>
  <si>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</si>
  <si>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</si>
  <si>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</si>
  <si>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</si>
  <si>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</si>
  <si>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</si>
  <si>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</si>
  <si>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</si>
  <si>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</si>
  <si>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</si>
  <si>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</si>
  <si>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</si>
  <si>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</si>
  <si>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</si>
  <si>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</si>
  <si>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I. Gasto No Etiquetado (I=A+B+C+D+E+F+G+H)</t>
  </si>
  <si>
    <t xml:space="preserve">      1009 PRESIDENTE MUNICIPAL                                             </t>
  </si>
  <si>
    <t xml:space="preserve">      1010 SINDICOS                                                         </t>
  </si>
  <si>
    <t xml:space="preserve">      1011 REGIDORES                                                        </t>
  </si>
  <si>
    <t xml:space="preserve">      1012 DELEGADOS Y SUBDELEGADOS MUNICIPALES                             </t>
  </si>
  <si>
    <t xml:space="preserve">      1195 DESPACHO DEL PRESIDENTE MUNICIPAL                                </t>
  </si>
  <si>
    <t xml:space="preserve">      1196 DIRECCION DE AGENDA Y EVENTOS                                    </t>
  </si>
  <si>
    <t xml:space="preserve">      1197 DIRECCION ADMINISTRATIVA Y GESTION SOCIAL                        </t>
  </si>
  <si>
    <t xml:space="preserve">      1198 DIRECCION DE ATENCION CIUDADANA                                  </t>
  </si>
  <si>
    <t xml:space="preserve">      1199 DIRECCION DE RELACIONES PUBLICAS                                 </t>
  </si>
  <si>
    <t xml:space="preserve">      1210 SECRETARIA DEL AYUNTAMIENTO                                      </t>
  </si>
  <si>
    <t xml:space="preserve">      1211 DIRECCION GENERAL DE ASUNTOS JURIDICOS                           </t>
  </si>
  <si>
    <t xml:space="preserve">      1212 DIRECCION GENERAL DE GOBIERNO                                    </t>
  </si>
  <si>
    <t xml:space="preserve">      1213 DIRECCION DE ASUNTOS INTERNOS                                    </t>
  </si>
  <si>
    <t xml:space="preserve">      1214 DIRECCION GENERAL DE APOYO A LA FUNCION EDILICIA                 </t>
  </si>
  <si>
    <t xml:space="preserve">      1215 DIRECCION GENERAL DE FISCALIZACION Y CONTROL                     </t>
  </si>
  <si>
    <t xml:space="preserve">      1216 DIRECCION GENERAL DE ARCHIVOS                                    </t>
  </si>
  <si>
    <t xml:space="preserve">      1217 DIRECCION DE MEDIACION                                           </t>
  </si>
  <si>
    <t xml:space="preserve">      1218 SUBSECRETARIA TECNICA                                            </t>
  </si>
  <si>
    <t xml:space="preserve">      1310 TESORERIA MUNICIPAL                                              </t>
  </si>
  <si>
    <t xml:space="preserve">      1311 DIRECCION GENERAL DE EGRESOS                                     </t>
  </si>
  <si>
    <t xml:space="preserve">      1312 DIRECCION GENERAL DE GESTION, ADMINISTRACION Y ENLACE GUBERNAMENT</t>
  </si>
  <si>
    <t xml:space="preserve">      1314 DIRECCION GENERAL DE INGRESOS                                    </t>
  </si>
  <si>
    <t xml:space="preserve">      1315 DIRECCION GENERAL DE RECURSOS MATERIALES Y SERVICIOS GENERALES   </t>
  </si>
  <si>
    <t xml:space="preserve">      1316 DIRECCION GENERAL DE INVERSION PUBLICA                           </t>
  </si>
  <si>
    <t xml:space="preserve">      1410 CONTRALORIA MUNICIPAL                                            </t>
  </si>
  <si>
    <t xml:space="preserve">      1510 SECRETARIA DE SEGURIDAD PUBLICA MUNICIPAL                        </t>
  </si>
  <si>
    <t xml:space="preserve">      1512 DIRECCION GENERAL DE POLICIA MUNICIPAL                           </t>
  </si>
  <si>
    <t xml:space="preserve">      1513 DIRECCION GENERAL DE TRANSITO MUNICIPAL                          </t>
  </si>
  <si>
    <t xml:space="preserve">      1514 DIRECCION GENERAL DE PROTECCION CIVIL                            </t>
  </si>
  <si>
    <t xml:space="preserve">      1515 DIRECCION GENERAL DE OFICIALES CALIFICADORES                     </t>
  </si>
  <si>
    <t xml:space="preserve">      1517 DIRECCION DE PREVENCION DEL DELITO COMBATE A LAS ADICCIONES Y PAR</t>
  </si>
  <si>
    <t xml:space="preserve">      1519 DIRECCION DE CENTRO DE FORMACION POLICIAL                        </t>
  </si>
  <si>
    <t xml:space="preserve">      1520 DIRECCION GENERAL DEL SISTEMA DE COMPUTO, COMANDO, COMUNICACIONES</t>
  </si>
  <si>
    <t xml:space="preserve">      1521 DIRECCION DE SERVICIOS DE SEGURIDAD PRIVADA                      </t>
  </si>
  <si>
    <t xml:space="preserve">      1522 SUBSECRETARIA DE ATENCION A LA COMUNIDAD                         </t>
  </si>
  <si>
    <t xml:space="preserve">      1610 DIRECCION GENERAL DE COMUNICACION SOCIAL                         </t>
  </si>
  <si>
    <t xml:space="preserve">      1710 DIRECCION GENERAL DE DESARROLLO INSTITUCIONAL                    </t>
  </si>
  <si>
    <t xml:space="preserve">      1810 DIRECCION GENERAL DE DESARROLLO RURAL                            </t>
  </si>
  <si>
    <t xml:space="preserve">      1815 DIRECCION GENERAL DE DESARROLLO SOCIAL Y HUMANO                  </t>
  </si>
  <si>
    <t xml:space="preserve">      1816 DIRECCION DE PROGRAMAS ESTRATEGICOS                              </t>
  </si>
  <si>
    <t xml:space="preserve">      1817 DIRECCION DE PIPAS MUNICIPALES                                   </t>
  </si>
  <si>
    <t xml:space="preserve">      1910 DIRECCION DE DESARROLLO Y PARTICIPACION CIUDADANA                </t>
  </si>
  <si>
    <t xml:space="preserve">      2010 DIRECCION GENERAL DE DESARROLLO URBANO                           </t>
  </si>
  <si>
    <t xml:space="preserve">      2110 DIRECCION GENERAL DE ECONOMIA                                    </t>
  </si>
  <si>
    <t xml:space="preserve">      2111 DIRECCION DE COMERCIO Y CONSUMO                                  </t>
  </si>
  <si>
    <t xml:space="preserve">      2210 DIRECCION GENERAL DE EDUCACION                                   </t>
  </si>
  <si>
    <t xml:space="preserve">      2310 DIRECCION GENERAL DE GESTION AMBIENTAL                           </t>
  </si>
  <si>
    <t xml:space="preserve">      2410 DIRECCION GENERAL DE MOVILIDAD                                   </t>
  </si>
  <si>
    <t xml:space="preserve">      2510 DIRECCION GENERAL DE OBRA PUBLICA                                </t>
  </si>
  <si>
    <t xml:space="preserve">      2610 DIRECCION GENERAL DE SALUD                                       </t>
  </si>
  <si>
    <t xml:space="preserve">      2615 DIRECCION DE ASEO PUBLICO                                        </t>
  </si>
  <si>
    <t xml:space="preserve">      2715 PROVISIONES ECONOMICAS                                           </t>
  </si>
  <si>
    <t xml:space="preserve">      2810 EGRESO APLICABLE A DIVERSAS DEPENDENCIAS                         </t>
  </si>
  <si>
    <t xml:space="preserve">      3010 DEUDA PUBLICA MUNICIPAL                                          </t>
  </si>
  <si>
    <t xml:space="preserve">      3110 DIRECCION GENERAL DE HOSPITALIDAD Y TURISMO                      </t>
  </si>
  <si>
    <t xml:space="preserve">      3210 DIRECCION GENERAL DE INNOVACION                                  </t>
  </si>
  <si>
    <t xml:space="preserve">      4010 UNIDAD DE TRANSPARENCIA                                          </t>
  </si>
  <si>
    <t xml:space="preserve">      4011 JUZGADOS ADMINISTRATIVOS MUNICIPALES                             </t>
  </si>
  <si>
    <t xml:space="preserve">      4012 DEFENSORIA DE OFICIO EN MATERIA ADMINISTRATIVA                   </t>
  </si>
  <si>
    <t xml:space="preserve">      4013 INSTITUTO MUNICIPAL DE PLANEACION                                </t>
  </si>
  <si>
    <t xml:space="preserve">      5010 PATRONATO DE BOMBEROS DE LEON GUANAJUATO                         </t>
  </si>
  <si>
    <t xml:space="preserve">      5011 COMISION MUNICIPAL DE CULTURA FISICA Y DEPORTE DE LEON           </t>
  </si>
  <si>
    <t xml:space="preserve">      5012 SISTEMA PARA EL DESARROLLO INTEGRAL DE LA FAMILIA                </t>
  </si>
  <si>
    <t xml:space="preserve">      5013 PATRONATO EXPLORA                                                </t>
  </si>
  <si>
    <t xml:space="preserve">      5017 INSTITUTO MUNICIPAL DE VIVIENDA DE LEON                          </t>
  </si>
  <si>
    <t xml:space="preserve">      5018 INSTITUTO CULTURAL DE LEON                                       </t>
  </si>
  <si>
    <t xml:space="preserve">      5019 INSTITUTO MUNICIPAL DE LAS MUJERES                               </t>
  </si>
  <si>
    <t xml:space="preserve">      5021 PATRONATO DEL PARQUE ZOOLOGICO DE LEON                           </t>
  </si>
  <si>
    <t xml:space="preserve">      5050 OFICINA DE CONVENCIONES Y VISITANTES                             </t>
  </si>
  <si>
    <t xml:space="preserve">      5051 FIDEICOMISO DE OBRAS POR COOPERACION                             </t>
  </si>
  <si>
    <t xml:space="preserve">      5052 INSTITUTO MUNICIPAL DE LA JUVENTUD                               </t>
  </si>
  <si>
    <t xml:space="preserve">      5053 PATRONATO DEL PARQUE ECOLOGICO METROPOLITANO                     </t>
  </si>
  <si>
    <t xml:space="preserve">      5056 FIDEICOMISO MUSEO DE LA CIUDAD DE LEON                           </t>
  </si>
  <si>
    <t xml:space="preserve">      5057 SISTEMA INTEGRAL ASEO PUBLICO DE LEON                            </t>
  </si>
  <si>
    <t xml:space="preserve">      5058 ACADEMIA METROPOLITANA DE SEGURIDAD PUBLICA                      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</si>
  <si>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</si>
  <si>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</si>
  <si>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</si>
  <si>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</si>
  <si>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</si>
  <si>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</si>
  <si>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</si>
  <si>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</si>
  <si>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</si>
  <si>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</si>
  <si>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</si>
  <si>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</si>
  <si>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</si>
  <si>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</si>
  <si>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</si>
  <si>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</si>
  <si>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</si>
  <si>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</si>
  <si>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</si>
  <si>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</si>
  <si>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</si>
  <si>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</si>
  <si>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</si>
  <si>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</si>
  <si>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</si>
  <si>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</si>
  <si>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</si>
  <si>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</si>
  <si>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</si>
  <si>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</si>
  <si>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</si>
  <si>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</si>
  <si>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</si>
  <si>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</si>
  <si>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</si>
  <si>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</si>
  <si>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</si>
  <si>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</si>
  <si>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</si>
  <si>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</si>
  <si>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</si>
  <si>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</si>
  <si>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</si>
  <si>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</si>
  <si>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</si>
  <si>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</si>
  <si>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</si>
  <si>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</si>
  <si>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</si>
  <si>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</si>
  <si>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</si>
  <si>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</si>
  <si>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</si>
  <si>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</si>
  <si>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</si>
  <si>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</si>
  <si>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</si>
  <si>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</si>
  <si>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</si>
  <si>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</si>
  <si>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León,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</si>
  <si>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</si>
  <si>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</si>
  <si>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</si>
  <si>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</si>
  <si>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</si>
  <si>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</si>
  <si>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</si>
  <si>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</si>
  <si>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</si>
  <si>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</si>
  <si>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</si>
  <si>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</si>
  <si>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</si>
  <si>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</si>
  <si>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</si>
  <si>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</si>
  <si>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</si>
  <si>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</si>
  <si>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</si>
  <si>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</si>
  <si>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</si>
  <si>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</si>
  <si>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</si>
  <si>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</si>
  <si>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</si>
  <si>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</si>
  <si>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</si>
  <si>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</si>
  <si>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</si>
  <si>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</si>
  <si>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</si>
  <si>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</si>
  <si>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</si>
  <si>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</si>
  <si>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</si>
  <si>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7A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</si>
  <si>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</si>
  <si>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</si>
  <si>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</si>
  <si>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</si>
  <si>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</si>
  <si>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</si>
  <si>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</si>
  <si>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</si>
  <si>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</si>
  <si>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</si>
  <si>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</si>
  <si>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</si>
  <si>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</si>
  <si>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</si>
  <si>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</si>
  <si>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</si>
  <si>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d) Resultados de Egresos - LDF</t>
  </si>
  <si>
    <t>Resultados de Egresos - LDF</t>
  </si>
  <si>
    <t>2014 ¹ (c)</t>
  </si>
  <si>
    <t>2015 ¹ (c)</t>
  </si>
  <si>
    <t>2016 ¹ (c)</t>
  </si>
  <si>
    <t>2017 ¹ (c)</t>
  </si>
  <si>
    <t>2018 ¹ (c)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</si>
  <si>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</si>
  <si>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</si>
  <si>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</si>
  <si>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</si>
  <si>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</si>
  <si>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</si>
  <si>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Municipio de León, Gobierno del Estado de Guanajuato (a)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</si>
  <si>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</si>
  <si>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</si>
  <si>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</si>
  <si>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</si>
  <si>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</si>
  <si>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</si>
  <si>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</si>
  <si>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</si>
  <si>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D. Derechos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</si>
  <si>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</si>
  <si>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</si>
  <si>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</si>
  <si>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</si>
  <si>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</si>
  <si>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</si>
  <si>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</si>
  <si>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</si>
  <si>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</si>
  <si>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</si>
  <si>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</si>
  <si>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</si>
  <si>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</si>
  <si>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</si>
  <si>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</si>
  <si>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</si>
  <si>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</si>
  <si>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</si>
  <si>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</si>
  <si>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</si>
  <si>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</si>
  <si>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</si>
  <si>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</si>
  <si>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</si>
  <si>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</si>
  <si>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</si>
  <si>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</si>
  <si>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</si>
  <si>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</si>
  <si>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</si>
  <si>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</si>
  <si>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</si>
  <si>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</si>
  <si>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</si>
  <si>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</si>
  <si>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</si>
  <si>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</si>
  <si>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</si>
  <si>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</si>
  <si>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</si>
  <si>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</si>
  <si>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</si>
  <si>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</si>
  <si>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</si>
  <si>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</si>
  <si>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</si>
  <si>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</si>
  <si>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3. Ingresos Derivados de Financiamientos (3 = 1 + 2)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</si>
  <si>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</si>
  <si>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</si>
  <si>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</si>
  <si>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</si>
  <si>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</si>
  <si>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</si>
  <si>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</si>
  <si>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</si>
  <si>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</si>
  <si>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</si>
  <si>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</si>
  <si>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</si>
  <si>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</si>
  <si>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</si>
  <si>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</si>
  <si>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</si>
  <si>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</si>
  <si>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</si>
  <si>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</si>
  <si>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</si>
  <si>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</si>
  <si>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</si>
  <si>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</si>
  <si>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c) Resultados de Ingresos - LDF</t>
  </si>
  <si>
    <t>Resultados de Ingresos - LDF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</si>
  <si>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</si>
  <si>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</si>
  <si>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Del 1 de enero al 31 de marzo de 2019 (b)</t>
  </si>
  <si>
    <t>Formato 1 Estado de Situación Financiera Detallado - LDF</t>
  </si>
  <si>
    <t>Municipio de León</t>
  </si>
  <si>
    <t>Estado de Situación Financiera Detallado - LDF</t>
  </si>
  <si>
    <t>Al 31 de marzo de 2019  y al 31 de diciembre de 2018</t>
  </si>
  <si>
    <t xml:space="preserve">   Concepto (c)</t>
  </si>
  <si>
    <t>31 de diciembre de 2018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</si>
  <si>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</si>
  <si>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</si>
  <si>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</si>
  <si>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</si>
  <si>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</si>
  <si>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</si>
  <si>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</si>
  <si>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</si>
  <si>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</si>
  <si>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</si>
  <si>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</si>
  <si>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</si>
  <si>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</si>
  <si>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</si>
  <si>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</si>
  <si>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</si>
  <si>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</si>
  <si>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</si>
  <si>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</si>
  <si>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</si>
  <si>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</si>
  <si>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</si>
  <si>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</si>
  <si>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</si>
  <si>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</si>
  <si>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</si>
  <si>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</si>
  <si>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</si>
  <si>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</si>
  <si>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</si>
  <si>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</si>
  <si>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</si>
  <si>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</si>
  <si>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</si>
  <si>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</si>
  <si>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</si>
  <si>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</si>
  <si>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</si>
  <si>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</si>
  <si>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</si>
  <si>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</si>
  <si>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</si>
  <si>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</si>
  <si>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</si>
  <si>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</si>
  <si>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</si>
  <si>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</si>
  <si>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</si>
  <si>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</si>
  <si>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</si>
  <si>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</si>
  <si>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</si>
  <si>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</si>
  <si>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</si>
  <si>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</si>
  <si>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</si>
  <si>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</si>
  <si>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</si>
  <si>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</si>
  <si>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</si>
  <si>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</si>
  <si>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</si>
  <si>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</si>
  <si>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</si>
  <si>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</si>
  <si>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</si>
  <si>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</si>
  <si>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</si>
  <si>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</si>
  <si>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</si>
  <si>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</si>
  <si>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</si>
  <si>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</si>
  <si>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</si>
  <si>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</si>
  <si>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</si>
  <si>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</si>
  <si>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</si>
  <si>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</si>
  <si>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</si>
  <si>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</si>
  <si>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</si>
  <si>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</si>
  <si>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</si>
  <si>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</si>
  <si>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</si>
  <si>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</si>
  <si>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</si>
  <si>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</si>
  <si>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</si>
  <si>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</si>
  <si>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</si>
  <si>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</si>
  <si>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</si>
  <si>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</si>
  <si>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</si>
  <si>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</si>
  <si>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</si>
  <si>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</si>
  <si>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</si>
  <si>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</si>
  <si>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</si>
  <si>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</si>
  <si>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</si>
  <si>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</si>
  <si>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</si>
  <si>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</si>
  <si>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</si>
  <si>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</si>
  <si>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</si>
  <si>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</si>
  <si>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</si>
  <si>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</si>
  <si>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</si>
  <si>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</si>
  <si>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</si>
  <si>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</si>
  <si>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LIC. HÉCTOR GERMÁN RÉNE LÓPEZ SANTILLANA </t>
  </si>
  <si>
    <t>Municipio de León
Informe Analítico de la Deuda Pública y Otros Pasivos - LDF
Del 1 de enero al 31 de Marzo de 2019
(PESOS)</t>
  </si>
  <si>
    <t>Denominación de la Deuda Pública y Otros Pasivos (c)</t>
  </si>
  <si>
    <t>Saldo al 31 de diciembre de 2018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</si>
  <si>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</si>
  <si>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</si>
  <si>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</si>
  <si>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</si>
  <si>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</si>
  <si>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</si>
  <si>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</si>
  <si>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</si>
  <si>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</si>
  <si>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 xml:space="preserve">    a1.1) Banorte 67374996</t>
  </si>
  <si>
    <t xml:space="preserve">    a1.2) Banobras 11513</t>
  </si>
  <si>
    <t xml:space="preserve">    a1.3) Banamex 24776546014</t>
  </si>
  <si>
    <t>a2) Títulos y Valores</t>
  </si>
  <si>
    <t>a3) Arrendamientos Financieros</t>
  </si>
  <si>
    <t>B. Largo Plazo (B=b1+b2+b3)</t>
  </si>
  <si>
    <t>b1) Instituciones de Crédito</t>
  </si>
  <si>
    <t xml:space="preserve">    b1.1) Banorte 67374996</t>
  </si>
  <si>
    <t xml:space="preserve">    b1.2) Banobras 11513</t>
  </si>
  <si>
    <t xml:space="preserve">    b1.3) Banamex 24776546014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</si>
  <si>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</si>
  <si>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</si>
  <si>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</si>
  <si>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</si>
  <si>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</si>
  <si>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</si>
  <si>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</si>
  <si>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</si>
  <si>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</si>
  <si>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</si>
  <si>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</si>
  <si>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</si>
  <si>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</si>
  <si>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</si>
  <si>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</si>
  <si>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</si>
  <si>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</si>
  <si>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</si>
  <si>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</si>
  <si>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</si>
  <si>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</si>
  <si>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</si>
  <si>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</si>
  <si>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</si>
  <si>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</si>
  <si>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</si>
  <si>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</si>
  <si>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</si>
  <si>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</si>
  <si>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</si>
  <si>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t>C.P . ENRIQUE RODRIGO SOSA CAMPOS</t>
  </si>
  <si>
    <t>Formato 3 Informe Analítico de Obligaciones Diferentes de Financiamientos - LDF</t>
  </si>
  <si>
    <t>Informe Analítico de Obligaciones Diferentes de Financiamientos – LDF</t>
  </si>
  <si>
    <t>Del 01 de enero al 31 de marzo de 2019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</si>
  <si>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</si>
  <si>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</si>
  <si>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</si>
  <si>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</si>
  <si>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</si>
  <si>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</si>
  <si>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</si>
  <si>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</si>
  <si>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NO APLICA</t>
  </si>
  <si>
    <t>B. NO APLICA</t>
  </si>
  <si>
    <t>C. Total de Obligaciones Diferentes de Financiamiento (C=A+B)</t>
  </si>
  <si>
    <t xml:space="preserve">PRESIDENTE MUNICIPAL 
LIC. HÉCTOR GERMÁN RÉNE LÓPEZ SANTILLANA </t>
  </si>
  <si>
    <t>TESORERO MUNICIPAL
C.P . ENRIQUE RODRIGO SOSA CAMPOS</t>
  </si>
  <si>
    <r>
      <t xml:space="preserve"> 2019   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</si>
</sst>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  <numFmt numFmtId="167" formatCode="_-* #,##0.00_-;\-* #,##0.00_-;_-* &quot;-&quot;_-;_-@_-"/>
    <numFmt numFmtId="168" formatCode="dd/mm/yy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0.09996999800205231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>
        <color theme="2" tint="-0.09994000196456909"/>
      </top>
      <bottom style="thin"/>
    </border>
    <border>
      <left/>
      <right style="thin"/>
      <top/>
      <bottom/>
    </border>
    <border>
      <left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278">
    <xf numFmtId="0" fontId="0" fillId="0" borderId="0" xfId="0"/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3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vertical="center"/>
    </xf>
    <xf numFmtId="43" fontId="0" fillId="0" borderId="0" xfId="20" applyFont="1"/>
    <xf numFmtId="43" fontId="2" fillId="2" borderId="1" xfId="20" applyFont="1" applyFill="1" applyBorder="1" applyAlignment="1">
      <alignment horizontal="center" vertical="center" wrapText="1"/>
    </xf>
    <xf numFmtId="43" fontId="0" fillId="0" borderId="3" xfId="20" applyFont="1" applyFill="1" applyBorder="1"/>
    <xf numFmtId="0" fontId="7" fillId="0" borderId="0" xfId="0" applyFont="1"/>
    <xf numFmtId="0" fontId="7" fillId="0" borderId="5" xfId="0" applyFont="1" applyBorder="1"/>
    <xf numFmtId="164" fontId="8" fillId="0" borderId="6" xfId="21" applyNumberFormat="1" applyFont="1" applyBorder="1" applyAlignment="1" applyProtection="1">
      <alignment horizontal="center" vertical="top" wrapText="1"/>
      <protection locked="0"/>
    </xf>
    <xf numFmtId="164" fontId="8" fillId="0" borderId="0" xfId="21" applyNumberFormat="1" applyFont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2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3" fillId="0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2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0" fillId="0" borderId="8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vertical="center" indent="6"/>
    </xf>
    <xf numFmtId="0" fontId="0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/>
    </xf>
    <xf numFmtId="165" fontId="2" fillId="0" borderId="4" xfId="20" applyNumberFormat="1" applyFont="1" applyFill="1" applyBorder="1" applyAlignment="1" applyProtection="1">
      <alignment vertical="center"/>
      <protection locked="0"/>
    </xf>
    <xf numFmtId="165" fontId="0" fillId="0" borderId="2" xfId="20" applyNumberFormat="1" applyFont="1" applyFill="1" applyBorder="1" applyAlignment="1" applyProtection="1">
      <alignment vertical="center"/>
      <protection locked="0"/>
    </xf>
    <xf numFmtId="165" fontId="0" fillId="0" borderId="2" xfId="20" applyNumberFormat="1" applyFont="1" applyFill="1" applyBorder="1" applyAlignment="1">
      <alignment vertical="center"/>
    </xf>
    <xf numFmtId="165" fontId="2" fillId="0" borderId="2" xfId="20" applyNumberFormat="1" applyFont="1" applyFill="1" applyBorder="1" applyAlignment="1" applyProtection="1">
      <alignment vertical="center"/>
      <protection locked="0"/>
    </xf>
    <xf numFmtId="165" fontId="2" fillId="0" borderId="2" xfId="20" applyNumberFormat="1" applyFont="1" applyFill="1" applyBorder="1" applyAlignment="1">
      <alignment vertical="center"/>
    </xf>
    <xf numFmtId="165" fontId="2" fillId="0" borderId="11" xfId="20" applyNumberFormat="1" applyFont="1" applyFill="1" applyBorder="1" applyAlignment="1" applyProtection="1">
      <alignment horizontal="right" vertical="center"/>
      <protection locked="0"/>
    </xf>
    <xf numFmtId="165" fontId="0" fillId="0" borderId="11" xfId="20" applyNumberFormat="1" applyFont="1" applyFill="1" applyBorder="1" applyAlignment="1" applyProtection="1">
      <alignment horizontal="right" vertical="center"/>
      <protection locked="0"/>
    </xf>
    <xf numFmtId="165" fontId="0" fillId="0" borderId="11" xfId="20" applyNumberFormat="1" applyFont="1" applyFill="1" applyBorder="1" applyAlignment="1">
      <alignment horizontal="right" vertical="center"/>
    </xf>
    <xf numFmtId="165" fontId="2" fillId="0" borderId="12" xfId="20" applyNumberFormat="1" applyFont="1" applyFill="1" applyBorder="1" applyAlignment="1" applyProtection="1">
      <alignment vertical="center"/>
      <protection locked="0"/>
    </xf>
    <xf numFmtId="165" fontId="0" fillId="0" borderId="11" xfId="20" applyNumberFormat="1" applyFont="1" applyFill="1" applyBorder="1" applyAlignment="1" applyProtection="1">
      <alignment vertical="center"/>
      <protection locked="0"/>
    </xf>
    <xf numFmtId="165" fontId="2" fillId="0" borderId="11" xfId="20" applyNumberFormat="1" applyFont="1" applyFill="1" applyBorder="1" applyAlignment="1" applyProtection="1">
      <alignment vertical="center"/>
      <protection locked="0"/>
    </xf>
    <xf numFmtId="165" fontId="0" fillId="0" borderId="11" xfId="20" applyNumberFormat="1" applyFont="1" applyFill="1" applyBorder="1" applyAlignment="1" applyProtection="1">
      <alignment vertical="center" wrapText="1"/>
      <protection locked="0"/>
    </xf>
    <xf numFmtId="165" fontId="0" fillId="0" borderId="11" xfId="20" applyNumberFormat="1" applyFont="1" applyFill="1" applyBorder="1" applyAlignment="1">
      <alignment vertical="center"/>
    </xf>
    <xf numFmtId="3" fontId="2" fillId="0" borderId="4" xfId="20" applyNumberFormat="1" applyFont="1" applyFill="1" applyBorder="1" applyAlignment="1" applyProtection="1">
      <alignment vertical="center"/>
      <protection locked="0"/>
    </xf>
    <xf numFmtId="3" fontId="0" fillId="0" borderId="2" xfId="2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ill="1" applyBorder="1" applyAlignment="1">
      <alignment vertical="center"/>
    </xf>
    <xf numFmtId="3" fontId="2" fillId="0" borderId="2" xfId="20" applyNumberFormat="1" applyFont="1" applyFill="1" applyBorder="1" applyAlignment="1" applyProtection="1">
      <alignment vertical="center"/>
      <protection locked="0"/>
    </xf>
    <xf numFmtId="3" fontId="0" fillId="0" borderId="2" xfId="20" applyNumberFormat="1" applyFont="1" applyFill="1" applyBorder="1" applyAlignment="1">
      <alignment vertical="center"/>
    </xf>
    <xf numFmtId="165" fontId="2" fillId="3" borderId="2" xfId="20" applyNumberFormat="1" applyFont="1" applyFill="1" applyBorder="1" applyAlignment="1" applyProtection="1">
      <alignment vertical="center"/>
      <protection locked="0"/>
    </xf>
    <xf numFmtId="165" fontId="0" fillId="3" borderId="2" xfId="20" applyNumberFormat="1" applyFont="1" applyFill="1" applyBorder="1" applyAlignment="1" applyProtection="1">
      <alignment vertical="center"/>
      <protection locked="0"/>
    </xf>
    <xf numFmtId="165" fontId="0" fillId="3" borderId="2" xfId="20" applyNumberFormat="1" applyFont="1" applyFill="1" applyBorder="1" applyAlignment="1">
      <alignment vertical="center"/>
    </xf>
    <xf numFmtId="3" fontId="2" fillId="0" borderId="2" xfId="20" applyNumberFormat="1" applyFont="1" applyFill="1" applyBorder="1" applyProtection="1">
      <protection locked="0"/>
    </xf>
    <xf numFmtId="3" fontId="0" fillId="0" borderId="2" xfId="20" applyNumberFormat="1" applyFont="1" applyFill="1" applyBorder="1" applyProtection="1">
      <protection locked="0"/>
    </xf>
    <xf numFmtId="3" fontId="0" fillId="0" borderId="2" xfId="20" applyNumberFormat="1" applyFont="1" applyFill="1" applyBorder="1"/>
    <xf numFmtId="3" fontId="5" fillId="2" borderId="13" xfId="20" applyNumberFormat="1" applyFont="1" applyFill="1" applyBorder="1" applyAlignment="1">
      <alignment/>
    </xf>
    <xf numFmtId="3" fontId="6" fillId="2" borderId="13" xfId="20" applyNumberFormat="1" applyFont="1" applyFill="1" applyBorder="1" applyAlignment="1">
      <alignment/>
    </xf>
    <xf numFmtId="3" fontId="0" fillId="0" borderId="2" xfId="20" applyNumberFormat="1" applyFont="1" applyFill="1" applyBorder="1" applyProtection="1">
      <protection locked="0"/>
    </xf>
    <xf numFmtId="3" fontId="2" fillId="0" borderId="2" xfId="20" applyNumberFormat="1" applyFont="1" applyFill="1" applyBorder="1"/>
    <xf numFmtId="3" fontId="0" fillId="0" borderId="3" xfId="20" applyNumberFormat="1" applyFont="1" applyFill="1" applyBorder="1"/>
    <xf numFmtId="3" fontId="0" fillId="0" borderId="0" xfId="20" applyNumberFormat="1" applyFont="1"/>
    <xf numFmtId="3" fontId="2" fillId="2" borderId="1" xfId="20" applyNumberFormat="1" applyFont="1" applyFill="1" applyBorder="1" applyAlignment="1">
      <alignment horizontal="center" vertical="center" wrapText="1"/>
    </xf>
    <xf numFmtId="3" fontId="0" fillId="0" borderId="3" xfId="20" applyNumberFormat="1" applyFont="1" applyFill="1" applyBorder="1" applyAlignment="1">
      <alignment vertical="center"/>
    </xf>
    <xf numFmtId="3" fontId="0" fillId="0" borderId="4" xfId="20" applyNumberFormat="1" applyFont="1" applyFill="1" applyBorder="1" applyAlignment="1" applyProtection="1">
      <alignment vertical="center"/>
      <protection locked="0"/>
    </xf>
    <xf numFmtId="3" fontId="6" fillId="2" borderId="13" xfId="20" applyNumberFormat="1" applyFont="1" applyFill="1" applyBorder="1" applyAlignment="1">
      <alignment vertical="center"/>
    </xf>
    <xf numFmtId="3" fontId="2" fillId="0" borderId="2" xfId="20" applyNumberFormat="1" applyFont="1" applyFill="1" applyBorder="1" applyAlignment="1">
      <alignment vertical="center"/>
    </xf>
    <xf numFmtId="3" fontId="0" fillId="0" borderId="4" xfId="20" applyNumberFormat="1" applyFont="1" applyFill="1" applyBorder="1" applyProtection="1">
      <protection locked="0"/>
    </xf>
    <xf numFmtId="3" fontId="6" fillId="2" borderId="13" xfId="20" applyNumberFormat="1" applyFont="1" applyFill="1" applyBorder="1"/>
    <xf numFmtId="164" fontId="8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164" fontId="8" fillId="0" borderId="0" xfId="21" applyNumberFormat="1" applyFont="1" applyBorder="1" applyAlignment="1" applyProtection="1">
      <alignment horizontal="center" vertical="top" wrapText="1"/>
      <protection locked="0"/>
    </xf>
    <xf numFmtId="166" fontId="15" fillId="0" borderId="0" xfId="20" applyNumberFormat="1" applyFont="1"/>
    <xf numFmtId="166" fontId="14" fillId="2" borderId="7" xfId="20" applyNumberFormat="1" applyFont="1" applyFill="1" applyBorder="1" applyAlignment="1">
      <alignment horizontal="left" vertical="center" wrapText="1"/>
    </xf>
    <xf numFmtId="1" fontId="14" fillId="2" borderId="1" xfId="20" applyNumberFormat="1" applyFont="1" applyFill="1" applyBorder="1" applyAlignment="1" applyProtection="1">
      <alignment horizontal="center" vertical="center"/>
      <protection locked="0"/>
    </xf>
    <xf numFmtId="166" fontId="14" fillId="2" borderId="1" xfId="20" applyNumberFormat="1" applyFont="1" applyFill="1" applyBorder="1" applyAlignment="1" applyProtection="1">
      <alignment horizontal="center" vertical="center" wrapText="1"/>
      <protection locked="0"/>
    </xf>
    <xf numFmtId="166" fontId="14" fillId="2" borderId="9" xfId="20" applyNumberFormat="1" applyFont="1" applyFill="1" applyBorder="1" applyAlignment="1">
      <alignment horizontal="left" vertical="center" wrapText="1"/>
    </xf>
    <xf numFmtId="166" fontId="14" fillId="0" borderId="2" xfId="20" applyNumberFormat="1" applyFont="1" applyBorder="1" applyAlignment="1">
      <alignment horizontal="left" vertical="center" wrapText="1"/>
    </xf>
    <xf numFmtId="166" fontId="15" fillId="0" borderId="2" xfId="20" applyNumberFormat="1" applyFont="1" applyBorder="1" applyAlignment="1">
      <alignment vertical="center"/>
    </xf>
    <xf numFmtId="166" fontId="14" fillId="0" borderId="11" xfId="20" applyNumberFormat="1" applyFont="1" applyBorder="1" applyAlignment="1">
      <alignment horizontal="left" vertical="center" wrapText="1"/>
    </xf>
    <xf numFmtId="166" fontId="15" fillId="0" borderId="4" xfId="20" applyNumberFormat="1" applyFont="1" applyBorder="1" applyAlignment="1">
      <alignment vertical="center"/>
    </xf>
    <xf numFmtId="166" fontId="14" fillId="0" borderId="2" xfId="20" applyNumberFormat="1" applyFont="1" applyFill="1" applyBorder="1" applyAlignment="1">
      <alignment horizontal="left" vertical="center" wrapText="1"/>
    </xf>
    <xf numFmtId="166" fontId="15" fillId="0" borderId="2" xfId="20" applyNumberFormat="1" applyFont="1" applyFill="1" applyBorder="1" applyAlignment="1">
      <alignment vertical="center"/>
    </xf>
    <xf numFmtId="166" fontId="14" fillId="0" borderId="11" xfId="20" applyNumberFormat="1" applyFont="1" applyFill="1" applyBorder="1" applyAlignment="1">
      <alignment horizontal="left" vertical="center" wrapText="1"/>
    </xf>
    <xf numFmtId="166" fontId="15" fillId="0" borderId="11" xfId="20" applyNumberFormat="1" applyFont="1" applyFill="1" applyBorder="1" applyAlignment="1">
      <alignment vertical="center"/>
    </xf>
    <xf numFmtId="166" fontId="15" fillId="0" borderId="2" xfId="20" applyNumberFormat="1" applyFont="1" applyFill="1" applyBorder="1" applyAlignment="1">
      <alignment horizontal="left" vertical="center" wrapText="1"/>
    </xf>
    <xf numFmtId="166" fontId="14" fillId="0" borderId="2" xfId="20" applyNumberFormat="1" applyFont="1" applyFill="1" applyBorder="1" applyAlignment="1" applyProtection="1">
      <alignment vertical="center"/>
      <protection locked="0"/>
    </xf>
    <xf numFmtId="166" fontId="15" fillId="0" borderId="11" xfId="20" applyNumberFormat="1" applyFont="1" applyFill="1" applyBorder="1" applyAlignment="1">
      <alignment horizontal="left" vertical="center" wrapText="1"/>
    </xf>
    <xf numFmtId="166" fontId="14" fillId="0" borderId="11" xfId="20" applyNumberFormat="1" applyFont="1" applyFill="1" applyBorder="1" applyAlignment="1" applyProtection="1">
      <alignment vertical="center"/>
      <protection locked="0"/>
    </xf>
    <xf numFmtId="166" fontId="15" fillId="0" borderId="2" xfId="20" applyNumberFormat="1" applyFont="1" applyFill="1" applyBorder="1" applyAlignment="1" applyProtection="1">
      <alignment vertical="center"/>
      <protection locked="0"/>
    </xf>
    <xf numFmtId="166" fontId="15" fillId="0" borderId="11" xfId="20" applyNumberFormat="1" applyFont="1" applyFill="1" applyBorder="1" applyAlignment="1" applyProtection="1">
      <alignment vertical="center"/>
      <protection locked="0"/>
    </xf>
    <xf numFmtId="166" fontId="15" fillId="0" borderId="2" xfId="20" applyNumberFormat="1" applyFont="1" applyFill="1" applyBorder="1" applyAlignment="1">
      <alignment vertical="center" wrapText="1"/>
    </xf>
    <xf numFmtId="166" fontId="15" fillId="0" borderId="11" xfId="20" applyNumberFormat="1" applyFont="1" applyFill="1" applyBorder="1" applyAlignment="1">
      <alignment horizontal="left" wrapText="1"/>
    </xf>
    <xf numFmtId="166" fontId="14" fillId="0" borderId="11" xfId="20" applyNumberFormat="1" applyFont="1" applyFill="1" applyBorder="1" applyAlignment="1">
      <alignment horizontal="left" wrapText="1"/>
    </xf>
    <xf numFmtId="166" fontId="15" fillId="0" borderId="2" xfId="20" applyNumberFormat="1" applyFont="1" applyBorder="1"/>
    <xf numFmtId="166" fontId="15" fillId="0" borderId="11" xfId="20" applyNumberFormat="1" applyFont="1" applyBorder="1"/>
    <xf numFmtId="166" fontId="15" fillId="0" borderId="2" xfId="20" applyNumberFormat="1" applyFont="1" applyFill="1" applyBorder="1" applyAlignment="1">
      <alignment wrapText="1"/>
    </xf>
    <xf numFmtId="166" fontId="15" fillId="0" borderId="3" xfId="20" applyNumberFormat="1" applyFont="1" applyBorder="1" applyAlignment="1">
      <alignment wrapText="1"/>
    </xf>
    <xf numFmtId="166" fontId="15" fillId="0" borderId="3" xfId="20" applyNumberFormat="1" applyFont="1" applyBorder="1" applyAlignment="1">
      <alignment vertical="center"/>
    </xf>
    <xf numFmtId="166" fontId="15" fillId="0" borderId="3" xfId="20" applyNumberFormat="1" applyFont="1" applyBorder="1" applyAlignment="1">
      <alignment vertical="center" wrapText="1"/>
    </xf>
    <xf numFmtId="166" fontId="15" fillId="0" borderId="8" xfId="20" applyNumberFormat="1" applyFont="1" applyBorder="1" applyAlignment="1">
      <alignment vertic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166" fontId="15" fillId="0" borderId="0" xfId="20" applyNumberFormat="1" applyFont="1" applyAlignment="1">
      <alignment wrapText="1"/>
    </xf>
    <xf numFmtId="0" fontId="7" fillId="0" borderId="0" xfId="22" applyFont="1">
      <alignment/>
      <protection/>
    </xf>
    <xf numFmtId="0" fontId="17" fillId="4" borderId="3" xfId="22" applyFont="1" applyFill="1" applyBorder="1" applyAlignment="1">
      <alignment horizontal="center" vertical="center" wrapText="1"/>
      <protection/>
    </xf>
    <xf numFmtId="0" fontId="7" fillId="0" borderId="4" xfId="22" applyFont="1" applyBorder="1" applyAlignment="1">
      <alignment horizontal="justify" vertical="center" wrapText="1"/>
      <protection/>
    </xf>
    <xf numFmtId="4" fontId="10" fillId="0" borderId="4" xfId="23" applyNumberFormat="1" applyFont="1" applyFill="1" applyBorder="1" applyAlignment="1" applyProtection="1">
      <alignment vertical="top" wrapText="1"/>
      <protection locked="0"/>
    </xf>
    <xf numFmtId="0" fontId="11" fillId="0" borderId="2" xfId="22" applyFont="1" applyBorder="1" applyAlignment="1">
      <alignment horizontal="justify" vertical="center" wrapText="1"/>
      <protection/>
    </xf>
    <xf numFmtId="41" fontId="8" fillId="0" borderId="2" xfId="23" applyNumberFormat="1" applyFont="1" applyFill="1" applyBorder="1" applyAlignment="1" applyProtection="1">
      <alignment vertical="top" wrapText="1"/>
      <protection locked="0"/>
    </xf>
    <xf numFmtId="0" fontId="7" fillId="0" borderId="2" xfId="22" applyFont="1" applyBorder="1" applyAlignment="1">
      <alignment horizontal="left" vertical="center" wrapText="1" indent="1"/>
      <protection/>
    </xf>
    <xf numFmtId="41" fontId="10" fillId="0" borderId="2" xfId="23" applyNumberFormat="1" applyFont="1" applyFill="1" applyBorder="1" applyAlignment="1" applyProtection="1">
      <alignment vertical="top" wrapText="1"/>
      <protection locked="0"/>
    </xf>
    <xf numFmtId="41" fontId="8" fillId="4" borderId="2" xfId="23" applyNumberFormat="1" applyFont="1" applyFill="1" applyBorder="1" applyAlignment="1" applyProtection="1">
      <alignment vertical="top" wrapText="1"/>
      <protection locked="0"/>
    </xf>
    <xf numFmtId="167" fontId="8" fillId="0" borderId="2" xfId="23" applyNumberFormat="1" applyFont="1" applyFill="1" applyBorder="1" applyAlignment="1" applyProtection="1">
      <alignment vertical="top" wrapText="1"/>
      <protection locked="0"/>
    </xf>
    <xf numFmtId="41" fontId="7" fillId="0" borderId="2" xfId="22" applyNumberFormat="1" applyFont="1" applyBorder="1" applyProtection="1">
      <alignment/>
      <protection locked="0"/>
    </xf>
    <xf numFmtId="0" fontId="7" fillId="0" borderId="2" xfId="22" applyFont="1" applyBorder="1" applyAlignment="1">
      <alignment horizontal="justify" vertical="center" wrapText="1"/>
      <protection/>
    </xf>
    <xf numFmtId="4" fontId="7" fillId="0" borderId="2" xfId="22" applyNumberFormat="1" applyFont="1" applyBorder="1" applyProtection="1">
      <alignment/>
      <protection locked="0"/>
    </xf>
    <xf numFmtId="0" fontId="7" fillId="0" borderId="3" xfId="22" applyFont="1" applyBorder="1" applyAlignment="1">
      <alignment horizontal="justify" vertical="center" wrapText="1"/>
      <protection/>
    </xf>
    <xf numFmtId="0" fontId="19" fillId="0" borderId="6" xfId="22" applyFont="1" applyBorder="1" applyAlignment="1">
      <alignment horizontal="justify" vertical="center" wrapText="1"/>
      <protection/>
    </xf>
    <xf numFmtId="0" fontId="17" fillId="4" borderId="1" xfId="22" applyFont="1" applyFill="1" applyBorder="1" applyAlignment="1">
      <alignment horizontal="center"/>
      <protection/>
    </xf>
    <xf numFmtId="0" fontId="11" fillId="0" borderId="2" xfId="22" applyFont="1" applyBorder="1" applyAlignment="1">
      <alignment horizontal="left" vertical="center" wrapText="1"/>
      <protection/>
    </xf>
    <xf numFmtId="4" fontId="7" fillId="0" borderId="2" xfId="22" applyNumberFormat="1" applyFont="1" applyBorder="1" applyAlignment="1">
      <alignment vertical="center"/>
      <protection/>
    </xf>
    <xf numFmtId="0" fontId="7" fillId="0" borderId="2" xfId="22" applyFont="1" applyBorder="1" applyAlignment="1">
      <alignment vertical="center"/>
      <protection/>
    </xf>
    <xf numFmtId="4" fontId="7" fillId="0" borderId="0" xfId="22" applyNumberFormat="1" applyFont="1" applyAlignment="1">
      <alignment/>
      <protection/>
    </xf>
    <xf numFmtId="0" fontId="7" fillId="0" borderId="0" xfId="22" applyFont="1" applyAlignment="1">
      <alignment/>
      <protection/>
    </xf>
    <xf numFmtId="0" fontId="7" fillId="0" borderId="5" xfId="22" applyFont="1" applyBorder="1" applyAlignment="1">
      <alignment/>
      <protection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indent="3"/>
    </xf>
    <xf numFmtId="0" fontId="0" fillId="0" borderId="4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indent="2"/>
    </xf>
    <xf numFmtId="168" fontId="0" fillId="0" borderId="2" xfId="0" applyNumberFormat="1" applyFill="1" applyBorder="1" applyAlignment="1" applyProtection="1">
      <alignment horizontal="left" vertical="top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 indent="2"/>
    </xf>
    <xf numFmtId="168" fontId="0" fillId="0" borderId="3" xfId="0" applyNumberFormat="1" applyFill="1" applyBorder="1" applyAlignment="1" applyProtection="1">
      <alignment horizontal="left" vertical="top"/>
      <protection locked="0"/>
    </xf>
    <xf numFmtId="0" fontId="10" fillId="0" borderId="0" xfId="23" applyFont="1" applyAlignment="1" applyProtection="1">
      <alignment vertical="top"/>
      <protection locked="0"/>
    </xf>
    <xf numFmtId="4" fontId="7" fillId="0" borderId="0" xfId="24" applyNumberFormat="1" applyFont="1" applyProtection="1">
      <alignment/>
      <protection locked="0"/>
    </xf>
    <xf numFmtId="0" fontId="7" fillId="0" borderId="0" xfId="24" applyFont="1" applyProtection="1">
      <alignment/>
      <protection locked="0"/>
    </xf>
    <xf numFmtId="0" fontId="7" fillId="0" borderId="5" xfId="24" applyFont="1" applyBorder="1" applyProtection="1">
      <alignment/>
      <protection locked="0"/>
    </xf>
    <xf numFmtId="0" fontId="7" fillId="0" borderId="0" xfId="24" applyFont="1" applyBorder="1" applyProtection="1">
      <alignment/>
      <protection locked="0"/>
    </xf>
    <xf numFmtId="0" fontId="11" fillId="0" borderId="0" xfId="24" applyFont="1" applyAlignment="1" applyProtection="1">
      <alignment horizontal="center" vertical="center" wrapText="1"/>
      <protection locked="0"/>
    </xf>
    <xf numFmtId="166" fontId="15" fillId="0" borderId="12" xfId="20" applyNumberFormat="1" applyFont="1" applyBorder="1" applyAlignment="1">
      <alignment vertical="center"/>
    </xf>
    <xf numFmtId="166" fontId="14" fillId="2" borderId="9" xfId="2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1" applyNumberFormat="1" applyFont="1" applyBorder="1" applyAlignment="1" applyProtection="1">
      <alignment horizontal="center" vertical="top" wrapText="1"/>
      <protection locked="0"/>
    </xf>
    <xf numFmtId="166" fontId="14" fillId="0" borderId="5" xfId="20" applyNumberFormat="1" applyFont="1" applyBorder="1" applyAlignment="1">
      <alignment horizontal="left" vertical="center"/>
    </xf>
    <xf numFmtId="166" fontId="14" fillId="2" borderId="14" xfId="20" applyNumberFormat="1" applyFont="1" applyFill="1" applyBorder="1" applyAlignment="1" applyProtection="1">
      <alignment horizontal="center" vertical="center"/>
      <protection/>
    </xf>
    <xf numFmtId="166" fontId="14" fillId="2" borderId="6" xfId="20" applyNumberFormat="1" applyFont="1" applyFill="1" applyBorder="1" applyAlignment="1" applyProtection="1">
      <alignment horizontal="center" vertical="center"/>
      <protection/>
    </xf>
    <xf numFmtId="166" fontId="14" fillId="2" borderId="12" xfId="20" applyNumberFormat="1" applyFont="1" applyFill="1" applyBorder="1" applyAlignment="1" applyProtection="1">
      <alignment horizontal="center" vertical="center"/>
      <protection/>
    </xf>
    <xf numFmtId="166" fontId="14" fillId="2" borderId="15" xfId="20" applyNumberFormat="1" applyFont="1" applyFill="1" applyBorder="1" applyAlignment="1">
      <alignment horizontal="center" vertical="center"/>
    </xf>
    <xf numFmtId="166" fontId="14" fillId="2" borderId="0" xfId="20" applyNumberFormat="1" applyFont="1" applyFill="1" applyBorder="1" applyAlignment="1">
      <alignment horizontal="center" vertical="center"/>
    </xf>
    <xf numFmtId="166" fontId="14" fillId="2" borderId="11" xfId="20" applyNumberFormat="1" applyFont="1" applyFill="1" applyBorder="1" applyAlignment="1">
      <alignment horizontal="center" vertical="center"/>
    </xf>
    <xf numFmtId="166" fontId="14" fillId="2" borderId="15" xfId="20" applyNumberFormat="1" applyFont="1" applyFill="1" applyBorder="1" applyAlignment="1" applyProtection="1">
      <alignment horizontal="center" vertical="center"/>
      <protection/>
    </xf>
    <xf numFmtId="166" fontId="14" fillId="2" borderId="0" xfId="20" applyNumberFormat="1" applyFont="1" applyFill="1" applyBorder="1" applyAlignment="1" applyProtection="1">
      <alignment horizontal="center" vertical="center"/>
      <protection/>
    </xf>
    <xf numFmtId="166" fontId="14" fillId="2" borderId="11" xfId="20" applyNumberFormat="1" applyFont="1" applyFill="1" applyBorder="1" applyAlignment="1" applyProtection="1">
      <alignment horizontal="center" vertical="center"/>
      <protection/>
    </xf>
    <xf numFmtId="166" fontId="14" fillId="2" borderId="16" xfId="20" applyNumberFormat="1" applyFont="1" applyFill="1" applyBorder="1" applyAlignment="1">
      <alignment horizontal="center" vertical="center"/>
    </xf>
    <xf numFmtId="166" fontId="14" fillId="2" borderId="5" xfId="20" applyNumberFormat="1" applyFont="1" applyFill="1" applyBorder="1" applyAlignment="1">
      <alignment horizontal="center" vertical="center"/>
    </xf>
    <xf numFmtId="166" fontId="14" fillId="2" borderId="8" xfId="20" applyNumberFormat="1" applyFont="1" applyFill="1" applyBorder="1" applyAlignment="1">
      <alignment horizontal="center" vertical="center"/>
    </xf>
    <xf numFmtId="4" fontId="11" fillId="0" borderId="14" xfId="22" applyNumberFormat="1" applyFont="1" applyBorder="1" applyAlignment="1">
      <alignment horizontal="center" vertical="center"/>
      <protection/>
    </xf>
    <xf numFmtId="4" fontId="11" fillId="0" borderId="6" xfId="22" applyNumberFormat="1" applyFont="1" applyBorder="1" applyAlignment="1">
      <alignment horizontal="center" vertical="center"/>
      <protection/>
    </xf>
    <xf numFmtId="4" fontId="11" fillId="0" borderId="12" xfId="22" applyNumberFormat="1" applyFont="1" applyBorder="1" applyAlignment="1">
      <alignment horizontal="center" vertical="center"/>
      <protection/>
    </xf>
    <xf numFmtId="4" fontId="11" fillId="0" borderId="15" xfId="22" applyNumberFormat="1" applyFont="1" applyBorder="1" applyAlignment="1">
      <alignment horizontal="center" vertical="center"/>
      <protection/>
    </xf>
    <xf numFmtId="4" fontId="11" fillId="0" borderId="0" xfId="22" applyNumberFormat="1" applyFont="1" applyBorder="1" applyAlignment="1">
      <alignment horizontal="center" vertical="center"/>
      <protection/>
    </xf>
    <xf numFmtId="4" fontId="11" fillId="0" borderId="11" xfId="22" applyNumberFormat="1" applyFont="1" applyBorder="1" applyAlignment="1">
      <alignment horizontal="center" vertical="center"/>
      <protection/>
    </xf>
    <xf numFmtId="4" fontId="11" fillId="0" borderId="16" xfId="22" applyNumberFormat="1" applyFont="1" applyBorder="1" applyAlignment="1">
      <alignment horizontal="center" vertical="center"/>
      <protection/>
    </xf>
    <xf numFmtId="4" fontId="11" fillId="0" borderId="5" xfId="22" applyNumberFormat="1" applyFont="1" applyBorder="1" applyAlignment="1">
      <alignment horizontal="center" vertical="center"/>
      <protection/>
    </xf>
    <xf numFmtId="4" fontId="11" fillId="0" borderId="8" xfId="22" applyNumberFormat="1" applyFont="1" applyBorder="1" applyAlignment="1">
      <alignment horizontal="center" vertical="center"/>
      <protection/>
    </xf>
    <xf numFmtId="0" fontId="11" fillId="0" borderId="0" xfId="22" applyFont="1" applyAlignment="1">
      <alignment horizontal="left" wrapText="1"/>
      <protection/>
    </xf>
    <xf numFmtId="0" fontId="17" fillId="4" borderId="7" xfId="22" applyFont="1" applyFill="1" applyBorder="1" applyAlignment="1">
      <alignment horizontal="center" vertical="center" wrapText="1"/>
      <protection/>
    </xf>
    <xf numFmtId="0" fontId="17" fillId="4" borderId="17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4" fontId="11" fillId="0" borderId="14" xfId="22" applyNumberFormat="1" applyFont="1" applyBorder="1" applyAlignment="1" applyProtection="1">
      <alignment horizontal="center" vertical="center"/>
      <protection locked="0"/>
    </xf>
    <xf numFmtId="4" fontId="11" fillId="0" borderId="6" xfId="22" applyNumberFormat="1" applyFont="1" applyBorder="1" applyAlignment="1" applyProtection="1">
      <alignment horizontal="center" vertical="center"/>
      <protection locked="0"/>
    </xf>
    <xf numFmtId="4" fontId="11" fillId="0" borderId="12" xfId="22" applyNumberFormat="1" applyFont="1" applyBorder="1" applyAlignment="1" applyProtection="1">
      <alignment horizontal="center" vertical="center"/>
      <protection locked="0"/>
    </xf>
    <xf numFmtId="4" fontId="11" fillId="0" borderId="15" xfId="22" applyNumberFormat="1" applyFont="1" applyBorder="1" applyAlignment="1" applyProtection="1">
      <alignment horizontal="center" vertical="center"/>
      <protection locked="0"/>
    </xf>
    <xf numFmtId="4" fontId="11" fillId="0" borderId="0" xfId="22" applyNumberFormat="1" applyFont="1" applyBorder="1" applyAlignment="1" applyProtection="1">
      <alignment horizontal="center" vertical="center"/>
      <protection locked="0"/>
    </xf>
    <xf numFmtId="4" fontId="11" fillId="0" borderId="11" xfId="22" applyNumberFormat="1" applyFont="1" applyBorder="1" applyAlignment="1" applyProtection="1">
      <alignment horizontal="center" vertical="center"/>
      <protection locked="0"/>
    </xf>
    <xf numFmtId="4" fontId="11" fillId="0" borderId="16" xfId="22" applyNumberFormat="1" applyFont="1" applyBorder="1" applyAlignment="1" applyProtection="1">
      <alignment horizontal="center" vertical="center"/>
      <protection locked="0"/>
    </xf>
    <xf numFmtId="4" fontId="11" fillId="0" borderId="5" xfId="22" applyNumberFormat="1" applyFont="1" applyBorder="1" applyAlignment="1" applyProtection="1">
      <alignment horizontal="center" vertical="center"/>
      <protection locked="0"/>
    </xf>
    <xf numFmtId="4" fontId="11" fillId="0" borderId="8" xfId="22" applyNumberFormat="1" applyFont="1" applyBorder="1" applyAlignment="1" applyProtection="1">
      <alignment horizontal="center" vertical="center"/>
      <protection locked="0"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7" fillId="4" borderId="2" xfId="22" applyFont="1" applyFill="1" applyBorder="1" applyAlignment="1">
      <alignment horizontal="center" vertical="center" wrapText="1"/>
      <protection/>
    </xf>
    <xf numFmtId="0" fontId="17" fillId="4" borderId="3" xfId="22" applyFont="1" applyFill="1" applyBorder="1" applyAlignment="1">
      <alignment horizontal="center" vertical="center" wrapText="1"/>
      <protection/>
    </xf>
    <xf numFmtId="0" fontId="11" fillId="0" borderId="0" xfId="24" applyFont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6" xfId="0" applyFont="1" applyFill="1" applyBorder="1" applyAlignment="1" applyProtection="1">
      <alignment horizontal="center" vertical="center"/>
      <protection/>
    </xf>
    <xf numFmtId="0" fontId="2" fillId="5" borderId="12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2" fillId="5" borderId="11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43" fontId="2" fillId="2" borderId="3" xfId="2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2 2" xfId="23"/>
    <cellStyle name="Normal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1000125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9060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1000125</xdr:colOff>
      <xdr:row>4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990600" cy="7334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Documents\Inf.%20financiera%20fany\Formatos_Anexo_1_Criterios_LDF%20(1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workbookViewId="0" topLeftCell="A1">
      <selection activeCell="A3" sqref="A3:F3"/>
    </sheetView>
  </sheetViews>
  <sheetFormatPr defaultColWidth="11.421875" defaultRowHeight="15"/>
  <cols>
    <col min="1" max="1" width="61.28125" style="109" customWidth="1"/>
    <col min="2" max="2" width="13.57421875" style="109" customWidth="1"/>
    <col min="3" max="3" width="15.140625" style="109" customWidth="1"/>
    <col min="4" max="4" width="55.8515625" style="141" customWidth="1"/>
    <col min="5" max="5" width="13.421875" style="109" customWidth="1"/>
    <col min="6" max="6" width="13.7109375" style="109" customWidth="1"/>
    <col min="7" max="16384" width="11.421875" style="109" customWidth="1"/>
  </cols>
  <sheetData>
    <row r="1" spans="1:6" ht="15">
      <c r="A1" s="190" t="s">
        <v>424</v>
      </c>
      <c r="B1" s="190"/>
      <c r="C1" s="190"/>
      <c r="D1" s="190"/>
      <c r="E1" s="190"/>
      <c r="F1" s="190"/>
    </row>
    <row r="2" spans="1:6" ht="15">
      <c r="A2" s="191" t="s">
        <v>425</v>
      </c>
      <c r="B2" s="192"/>
      <c r="C2" s="192"/>
      <c r="D2" s="192"/>
      <c r="E2" s="192"/>
      <c r="F2" s="193"/>
    </row>
    <row r="3" spans="1:6" ht="15">
      <c r="A3" s="194" t="s">
        <v>426</v>
      </c>
      <c r="B3" s="195"/>
      <c r="C3" s="195"/>
      <c r="D3" s="195"/>
      <c r="E3" s="195"/>
      <c r="F3" s="196"/>
    </row>
    <row r="4" spans="1:6" ht="15">
      <c r="A4" s="197" t="s">
        <v>427</v>
      </c>
      <c r="B4" s="198"/>
      <c r="C4" s="198"/>
      <c r="D4" s="198"/>
      <c r="E4" s="198"/>
      <c r="F4" s="199"/>
    </row>
    <row r="5" spans="1:6" ht="15">
      <c r="A5" s="200" t="s">
        <v>2</v>
      </c>
      <c r="B5" s="201"/>
      <c r="C5" s="201"/>
      <c r="D5" s="201"/>
      <c r="E5" s="201"/>
      <c r="F5" s="202"/>
    </row>
    <row r="6" spans="1:6" ht="24">
      <c r="A6" s="110" t="s">
        <v>428</v>
      </c>
      <c r="B6" s="111">
        <v>2019</v>
      </c>
      <c r="C6" s="112" t="s">
        <v>429</v>
      </c>
      <c r="D6" s="113" t="s">
        <v>3</v>
      </c>
      <c r="E6" s="111">
        <v>2019</v>
      </c>
      <c r="F6" s="187" t="s">
        <v>429</v>
      </c>
    </row>
    <row r="7" spans="1:6" ht="15">
      <c r="A7" s="114" t="s">
        <v>430</v>
      </c>
      <c r="B7" s="115"/>
      <c r="C7" s="115"/>
      <c r="D7" s="116" t="s">
        <v>431</v>
      </c>
      <c r="E7" s="117"/>
      <c r="F7" s="186"/>
    </row>
    <row r="8" spans="1:6" ht="15">
      <c r="A8" s="118" t="s">
        <v>432</v>
      </c>
      <c r="B8" s="119"/>
      <c r="C8" s="119"/>
      <c r="D8" s="120" t="s">
        <v>433</v>
      </c>
      <c r="E8" s="119"/>
      <c r="F8" s="121"/>
    </row>
    <row r="9" spans="1:6" ht="15">
      <c r="A9" s="122" t="s">
        <v>434</v>
      </c>
      <c r="B9" s="123">
        <f>SUM(B10:B16)</f>
        <v>1720092110.95</v>
      </c>
      <c r="C9" s="123">
        <v>1050887225.5300002</v>
      </c>
      <c r="D9" s="124" t="s">
        <v>435</v>
      </c>
      <c r="E9" s="123">
        <f>SUM(E10:E18)</f>
        <v>209881879.98000002</v>
      </c>
      <c r="F9" s="125">
        <f>SUM(F10:F18)</f>
        <v>194743179.92999998</v>
      </c>
    </row>
    <row r="10" spans="1:6" ht="15">
      <c r="A10" s="122" t="s">
        <v>436</v>
      </c>
      <c r="B10" s="126">
        <v>0</v>
      </c>
      <c r="C10" s="126">
        <v>0</v>
      </c>
      <c r="D10" s="124" t="s">
        <v>437</v>
      </c>
      <c r="E10" s="126">
        <v>42173.91</v>
      </c>
      <c r="F10" s="127">
        <v>37452183.17</v>
      </c>
    </row>
    <row r="11" spans="1:6" ht="15">
      <c r="A11" s="122" t="s">
        <v>438</v>
      </c>
      <c r="B11" s="126">
        <v>296391164.06</v>
      </c>
      <c r="C11" s="126">
        <v>144199848.58999997</v>
      </c>
      <c r="D11" s="124" t="s">
        <v>439</v>
      </c>
      <c r="E11" s="126">
        <v>44377461.51</v>
      </c>
      <c r="F11" s="127">
        <v>22737783.639999997</v>
      </c>
    </row>
    <row r="12" spans="1:6" ht="15">
      <c r="A12" s="122" t="s">
        <v>440</v>
      </c>
      <c r="B12" s="126">
        <v>16220889.84</v>
      </c>
      <c r="C12" s="126">
        <v>15378966.36</v>
      </c>
      <c r="D12" s="124" t="s">
        <v>441</v>
      </c>
      <c r="E12" s="126">
        <v>24325600.3</v>
      </c>
      <c r="F12" s="127">
        <v>30690572.47</v>
      </c>
    </row>
    <row r="13" spans="1:6" ht="15">
      <c r="A13" s="122" t="s">
        <v>442</v>
      </c>
      <c r="B13" s="126">
        <v>1007151109.02</v>
      </c>
      <c r="C13" s="126">
        <v>506674554.05</v>
      </c>
      <c r="D13" s="124" t="s">
        <v>443</v>
      </c>
      <c r="E13" s="126">
        <v>0</v>
      </c>
      <c r="F13" s="127">
        <v>0</v>
      </c>
    </row>
    <row r="14" spans="1:6" ht="15">
      <c r="A14" s="122" t="s">
        <v>444</v>
      </c>
      <c r="B14" s="126">
        <v>400328948.03</v>
      </c>
      <c r="C14" s="126">
        <v>384633856.53000015</v>
      </c>
      <c r="D14" s="124" t="s">
        <v>445</v>
      </c>
      <c r="E14" s="126">
        <v>51586680.67</v>
      </c>
      <c r="F14" s="127">
        <v>2596474.32</v>
      </c>
    </row>
    <row r="15" spans="1:6" ht="24">
      <c r="A15" s="122" t="s">
        <v>446</v>
      </c>
      <c r="B15" s="126">
        <v>0</v>
      </c>
      <c r="C15" s="126">
        <v>0</v>
      </c>
      <c r="D15" s="124" t="s">
        <v>447</v>
      </c>
      <c r="E15" s="126">
        <v>0</v>
      </c>
      <c r="F15" s="127">
        <v>0</v>
      </c>
    </row>
    <row r="16" spans="1:6" ht="15">
      <c r="A16" s="122" t="s">
        <v>448</v>
      </c>
      <c r="B16" s="126">
        <v>0</v>
      </c>
      <c r="C16" s="126">
        <v>0</v>
      </c>
      <c r="D16" s="124" t="s">
        <v>449</v>
      </c>
      <c r="E16" s="126">
        <v>59211600.13999999</v>
      </c>
      <c r="F16" s="127">
        <v>90757164.22999999</v>
      </c>
    </row>
    <row r="17" spans="1:6" ht="15">
      <c r="A17" s="122" t="s">
        <v>450</v>
      </c>
      <c r="B17" s="123">
        <f>SUM(B19:B24)</f>
        <v>3542745.5300000003</v>
      </c>
      <c r="C17" s="123">
        <f>SUM(C18:C24)</f>
        <v>2478532.95</v>
      </c>
      <c r="D17" s="124" t="s">
        <v>451</v>
      </c>
      <c r="E17" s="126">
        <v>0</v>
      </c>
      <c r="F17" s="127">
        <v>0</v>
      </c>
    </row>
    <row r="18" spans="1:6" ht="15">
      <c r="A18" s="122" t="s">
        <v>452</v>
      </c>
      <c r="B18" s="126">
        <v>0</v>
      </c>
      <c r="C18" s="126">
        <v>0</v>
      </c>
      <c r="D18" s="124" t="s">
        <v>453</v>
      </c>
      <c r="E18" s="126">
        <v>30338363.450000003</v>
      </c>
      <c r="F18" s="127">
        <v>10509002.1</v>
      </c>
    </row>
    <row r="19" spans="1:6" ht="15">
      <c r="A19" s="122" t="s">
        <v>454</v>
      </c>
      <c r="B19" s="126">
        <v>839607.03</v>
      </c>
      <c r="C19" s="126">
        <v>14287.41</v>
      </c>
      <c r="D19" s="124" t="s">
        <v>455</v>
      </c>
      <c r="E19" s="126">
        <f>SUM(E20:E22)</f>
        <v>0</v>
      </c>
      <c r="F19" s="127">
        <f>SUM(F20:F22)</f>
        <v>0</v>
      </c>
    </row>
    <row r="20" spans="1:6" ht="15">
      <c r="A20" s="122" t="s">
        <v>456</v>
      </c>
      <c r="B20" s="126">
        <v>464664.7</v>
      </c>
      <c r="C20" s="126">
        <v>146621.74</v>
      </c>
      <c r="D20" s="124" t="s">
        <v>457</v>
      </c>
      <c r="E20" s="126">
        <v>0</v>
      </c>
      <c r="F20" s="127">
        <v>0</v>
      </c>
    </row>
    <row r="21" spans="1:6" ht="15">
      <c r="A21" s="122" t="s">
        <v>458</v>
      </c>
      <c r="B21" s="126">
        <v>1247973.8</v>
      </c>
      <c r="C21" s="126">
        <v>1247973.8</v>
      </c>
      <c r="D21" s="124" t="s">
        <v>459</v>
      </c>
      <c r="E21" s="126">
        <v>0</v>
      </c>
      <c r="F21" s="127">
        <v>0</v>
      </c>
    </row>
    <row r="22" spans="1:6" ht="15">
      <c r="A22" s="122" t="s">
        <v>460</v>
      </c>
      <c r="B22" s="126">
        <v>990500</v>
      </c>
      <c r="C22" s="126">
        <v>1069650</v>
      </c>
      <c r="D22" s="124" t="s">
        <v>461</v>
      </c>
      <c r="E22" s="126">
        <v>0</v>
      </c>
      <c r="F22" s="127">
        <v>0</v>
      </c>
    </row>
    <row r="23" spans="1:6" ht="15">
      <c r="A23" s="122" t="s">
        <v>462</v>
      </c>
      <c r="B23" s="126">
        <v>0</v>
      </c>
      <c r="C23" s="126">
        <v>0</v>
      </c>
      <c r="D23" s="124" t="s">
        <v>463</v>
      </c>
      <c r="E23" s="126">
        <f>E24+E25</f>
        <v>54428789.14</v>
      </c>
      <c r="F23" s="127">
        <f>F24+F25</f>
        <v>72173584.8</v>
      </c>
    </row>
    <row r="24" spans="1:6" ht="15">
      <c r="A24" s="122" t="s">
        <v>464</v>
      </c>
      <c r="B24" s="126">
        <v>0</v>
      </c>
      <c r="C24" s="126">
        <v>0</v>
      </c>
      <c r="D24" s="124" t="s">
        <v>465</v>
      </c>
      <c r="E24" s="126">
        <v>54428789.14</v>
      </c>
      <c r="F24" s="127">
        <v>72173584.8</v>
      </c>
    </row>
    <row r="25" spans="1:6" ht="15">
      <c r="A25" s="122" t="s">
        <v>466</v>
      </c>
      <c r="B25" s="123">
        <f>SUM(B26:B30)</f>
        <v>195472573.52</v>
      </c>
      <c r="C25" s="123">
        <f>SUM(C26:C30)</f>
        <v>198764515.85</v>
      </c>
      <c r="D25" s="124" t="s">
        <v>467</v>
      </c>
      <c r="E25" s="126">
        <v>0</v>
      </c>
      <c r="F25" s="127">
        <v>0</v>
      </c>
    </row>
    <row r="26" spans="1:6" ht="24">
      <c r="A26" s="122" t="s">
        <v>468</v>
      </c>
      <c r="B26" s="126">
        <v>5381600</v>
      </c>
      <c r="C26" s="126">
        <v>5693623.9</v>
      </c>
      <c r="D26" s="124" t="s">
        <v>469</v>
      </c>
      <c r="E26" s="126">
        <v>0</v>
      </c>
      <c r="F26" s="127">
        <v>0</v>
      </c>
    </row>
    <row r="27" spans="1:6" ht="24">
      <c r="A27" s="122" t="s">
        <v>470</v>
      </c>
      <c r="B27" s="126">
        <v>0</v>
      </c>
      <c r="C27" s="126">
        <v>0</v>
      </c>
      <c r="D27" s="124" t="s">
        <v>471</v>
      </c>
      <c r="E27" s="126">
        <f>SUM(E28:E30)</f>
        <v>0</v>
      </c>
      <c r="F27" s="127">
        <f>SUM(F28:F30)</f>
        <v>0</v>
      </c>
    </row>
    <row r="28" spans="1:6" ht="15">
      <c r="A28" s="122" t="s">
        <v>472</v>
      </c>
      <c r="B28" s="126">
        <v>0</v>
      </c>
      <c r="C28" s="126">
        <v>0</v>
      </c>
      <c r="D28" s="124" t="s">
        <v>473</v>
      </c>
      <c r="E28" s="126">
        <v>0</v>
      </c>
      <c r="F28" s="127">
        <v>0</v>
      </c>
    </row>
    <row r="29" spans="1:6" ht="15">
      <c r="A29" s="122" t="s">
        <v>474</v>
      </c>
      <c r="B29" s="126">
        <v>190090973.52</v>
      </c>
      <c r="C29" s="126">
        <v>193070891.95</v>
      </c>
      <c r="D29" s="124" t="s">
        <v>475</v>
      </c>
      <c r="E29" s="126">
        <v>0</v>
      </c>
      <c r="F29" s="127">
        <v>0</v>
      </c>
    </row>
    <row r="30" spans="1:6" ht="15">
      <c r="A30" s="122" t="s">
        <v>476</v>
      </c>
      <c r="B30" s="126">
        <v>0</v>
      </c>
      <c r="C30" s="126">
        <v>0</v>
      </c>
      <c r="D30" s="124" t="s">
        <v>477</v>
      </c>
      <c r="E30" s="126">
        <v>0</v>
      </c>
      <c r="F30" s="127">
        <v>0</v>
      </c>
    </row>
    <row r="31" spans="1:6" ht="24">
      <c r="A31" s="122" t="s">
        <v>478</v>
      </c>
      <c r="B31" s="126">
        <f>SUM(B32:B36)</f>
        <v>0</v>
      </c>
      <c r="C31" s="126">
        <f>SUM(C32:C36)</f>
        <v>0</v>
      </c>
      <c r="D31" s="124" t="s">
        <v>479</v>
      </c>
      <c r="E31" s="123">
        <f>SUM(E32:E37)</f>
        <v>60000</v>
      </c>
      <c r="F31" s="125">
        <f>SUM(F32:F37)</f>
        <v>60000</v>
      </c>
    </row>
    <row r="32" spans="1:6" ht="15">
      <c r="A32" s="122" t="s">
        <v>480</v>
      </c>
      <c r="B32" s="126">
        <v>0</v>
      </c>
      <c r="C32" s="126">
        <v>0</v>
      </c>
      <c r="D32" s="124" t="s">
        <v>481</v>
      </c>
      <c r="E32" s="126">
        <v>60000</v>
      </c>
      <c r="F32" s="127">
        <v>60000</v>
      </c>
    </row>
    <row r="33" spans="1:6" ht="15">
      <c r="A33" s="122" t="s">
        <v>482</v>
      </c>
      <c r="B33" s="126">
        <v>0</v>
      </c>
      <c r="C33" s="126">
        <v>0</v>
      </c>
      <c r="D33" s="124" t="s">
        <v>483</v>
      </c>
      <c r="E33" s="126">
        <v>0</v>
      </c>
      <c r="F33" s="127">
        <v>0</v>
      </c>
    </row>
    <row r="34" spans="1:6" ht="15">
      <c r="A34" s="122" t="s">
        <v>484</v>
      </c>
      <c r="B34" s="126">
        <v>0</v>
      </c>
      <c r="C34" s="126">
        <v>0</v>
      </c>
      <c r="D34" s="124" t="s">
        <v>485</v>
      </c>
      <c r="E34" s="126">
        <v>0</v>
      </c>
      <c r="F34" s="127">
        <v>0</v>
      </c>
    </row>
    <row r="35" spans="1:6" ht="15">
      <c r="A35" s="122" t="s">
        <v>486</v>
      </c>
      <c r="B35" s="126">
        <v>0</v>
      </c>
      <c r="C35" s="126">
        <v>0</v>
      </c>
      <c r="D35" s="124" t="s">
        <v>487</v>
      </c>
      <c r="E35" s="126">
        <v>0</v>
      </c>
      <c r="F35" s="127">
        <v>0</v>
      </c>
    </row>
    <row r="36" spans="1:6" ht="15">
      <c r="A36" s="122" t="s">
        <v>488</v>
      </c>
      <c r="B36" s="126">
        <v>0</v>
      </c>
      <c r="C36" s="126">
        <v>0</v>
      </c>
      <c r="D36" s="124" t="s">
        <v>489</v>
      </c>
      <c r="E36" s="126">
        <v>0</v>
      </c>
      <c r="F36" s="127">
        <v>0</v>
      </c>
    </row>
    <row r="37" spans="1:6" ht="15">
      <c r="A37" s="122" t="s">
        <v>490</v>
      </c>
      <c r="B37" s="123">
        <v>26580258.7</v>
      </c>
      <c r="C37" s="126">
        <v>30607720.029999997</v>
      </c>
      <c r="D37" s="124" t="s">
        <v>491</v>
      </c>
      <c r="E37" s="126">
        <v>0</v>
      </c>
      <c r="F37" s="127">
        <v>0</v>
      </c>
    </row>
    <row r="38" spans="1:6" ht="15">
      <c r="A38" s="122" t="s">
        <v>492</v>
      </c>
      <c r="B38" s="123">
        <f>SUM(B39:B40)</f>
        <v>-3593459.12</v>
      </c>
      <c r="C38" s="123">
        <f>SUM(C39:C40)</f>
        <v>-3593459.12</v>
      </c>
      <c r="D38" s="124" t="s">
        <v>493</v>
      </c>
      <c r="E38" s="123">
        <f>SUM(E39:E41)</f>
        <v>30240000</v>
      </c>
      <c r="F38" s="125">
        <v>30342435.07</v>
      </c>
    </row>
    <row r="39" spans="1:6" ht="24">
      <c r="A39" s="122" t="s">
        <v>494</v>
      </c>
      <c r="B39" s="123">
        <v>0</v>
      </c>
      <c r="C39" s="126">
        <v>0</v>
      </c>
      <c r="D39" s="124" t="s">
        <v>495</v>
      </c>
      <c r="E39" s="126">
        <v>30240000</v>
      </c>
      <c r="F39" s="127">
        <v>30342435.07</v>
      </c>
    </row>
    <row r="40" spans="1:6" ht="15">
      <c r="A40" s="122" t="s">
        <v>496</v>
      </c>
      <c r="B40" s="123">
        <v>-3593459.12</v>
      </c>
      <c r="C40" s="126">
        <v>-3593459.12</v>
      </c>
      <c r="D40" s="124" t="s">
        <v>497</v>
      </c>
      <c r="E40" s="126">
        <v>0</v>
      </c>
      <c r="F40" s="127">
        <v>0</v>
      </c>
    </row>
    <row r="41" spans="1:6" ht="15">
      <c r="A41" s="122" t="s">
        <v>498</v>
      </c>
      <c r="B41" s="126">
        <f>SUM(B42:B45)</f>
        <v>797090.94</v>
      </c>
      <c r="C41" s="126">
        <f>SUM(C42:C45)</f>
        <v>797090.94</v>
      </c>
      <c r="D41" s="124" t="s">
        <v>499</v>
      </c>
      <c r="E41" s="126">
        <v>0</v>
      </c>
      <c r="F41" s="127"/>
    </row>
    <row r="42" spans="1:6" ht="15">
      <c r="A42" s="122" t="s">
        <v>500</v>
      </c>
      <c r="B42" s="123">
        <v>797090.94</v>
      </c>
      <c r="C42" s="126">
        <v>797090.94</v>
      </c>
      <c r="D42" s="124" t="s">
        <v>501</v>
      </c>
      <c r="E42" s="126">
        <f>SUM(E43:E45)</f>
        <v>0</v>
      </c>
      <c r="F42" s="127">
        <f>SUM(F43:F45)</f>
        <v>0</v>
      </c>
    </row>
    <row r="43" spans="1:6" ht="15">
      <c r="A43" s="122" t="s">
        <v>502</v>
      </c>
      <c r="B43" s="123">
        <v>0</v>
      </c>
      <c r="C43" s="126">
        <v>0</v>
      </c>
      <c r="D43" s="124" t="s">
        <v>503</v>
      </c>
      <c r="E43" s="126">
        <v>0</v>
      </c>
      <c r="F43" s="127">
        <v>0</v>
      </c>
    </row>
    <row r="44" spans="1:6" ht="15">
      <c r="A44" s="122" t="s">
        <v>504</v>
      </c>
      <c r="B44" s="123">
        <v>0</v>
      </c>
      <c r="C44" s="126">
        <v>0</v>
      </c>
      <c r="D44" s="124" t="s">
        <v>505</v>
      </c>
      <c r="E44" s="126">
        <v>0</v>
      </c>
      <c r="F44" s="127">
        <v>0</v>
      </c>
    </row>
    <row r="45" spans="1:6" ht="15">
      <c r="A45" s="122" t="s">
        <v>506</v>
      </c>
      <c r="B45" s="123">
        <v>0</v>
      </c>
      <c r="C45" s="126">
        <v>0</v>
      </c>
      <c r="D45" s="124" t="s">
        <v>507</v>
      </c>
      <c r="E45" s="126">
        <v>0</v>
      </c>
      <c r="F45" s="127">
        <v>0</v>
      </c>
    </row>
    <row r="46" spans="1:6" ht="15">
      <c r="A46" s="128"/>
      <c r="B46" s="119"/>
      <c r="C46" s="119"/>
      <c r="D46" s="128"/>
      <c r="E46" s="119"/>
      <c r="F46" s="121"/>
    </row>
    <row r="47" spans="1:6" ht="15">
      <c r="A47" s="118" t="s">
        <v>508</v>
      </c>
      <c r="B47" s="123">
        <f>B9+B17+B25+B31+B38+B37+B41</f>
        <v>1942891320.5200002</v>
      </c>
      <c r="C47" s="123">
        <f>C9+C17+C25+C31+C38+C37+C41</f>
        <v>1279941626.1800003</v>
      </c>
      <c r="D47" s="120" t="s">
        <v>509</v>
      </c>
      <c r="E47" s="123">
        <f>E9+E19+E23+E26+E27+E31+E38+E42</f>
        <v>294610669.12</v>
      </c>
      <c r="F47" s="125">
        <f>F9+F19+F23+F26+F27+F31+F38+F42</f>
        <v>297319199.79999995</v>
      </c>
    </row>
    <row r="48" spans="1:6" ht="15">
      <c r="A48" s="128"/>
      <c r="B48" s="119"/>
      <c r="C48" s="119"/>
      <c r="D48" s="128"/>
      <c r="E48" s="119"/>
      <c r="F48" s="121"/>
    </row>
    <row r="49" spans="1:6" ht="15">
      <c r="A49" s="118" t="s">
        <v>510</v>
      </c>
      <c r="B49" s="119"/>
      <c r="C49" s="119"/>
      <c r="D49" s="120" t="s">
        <v>511</v>
      </c>
      <c r="E49" s="119"/>
      <c r="F49" s="121"/>
    </row>
    <row r="50" spans="1:6" ht="15">
      <c r="A50" s="122" t="s">
        <v>512</v>
      </c>
      <c r="B50" s="126">
        <v>232765427.35999995</v>
      </c>
      <c r="C50" s="126">
        <v>244687975.11</v>
      </c>
      <c r="D50" s="124" t="s">
        <v>513</v>
      </c>
      <c r="E50" s="126">
        <v>18922306</v>
      </c>
      <c r="F50" s="127">
        <v>18922306</v>
      </c>
    </row>
    <row r="51" spans="1:6" ht="15">
      <c r="A51" s="122" t="s">
        <v>514</v>
      </c>
      <c r="B51" s="126">
        <v>0</v>
      </c>
      <c r="C51" s="126">
        <v>0</v>
      </c>
      <c r="D51" s="124" t="s">
        <v>515</v>
      </c>
      <c r="E51" s="126">
        <v>0</v>
      </c>
      <c r="F51" s="127">
        <v>0</v>
      </c>
    </row>
    <row r="52" spans="1:6" ht="15">
      <c r="A52" s="122" t="s">
        <v>516</v>
      </c>
      <c r="B52" s="126">
        <v>16936646523.719997</v>
      </c>
      <c r="C52" s="126">
        <v>17031557555.22</v>
      </c>
      <c r="D52" s="124" t="s">
        <v>517</v>
      </c>
      <c r="E52" s="126">
        <v>1132387178.82</v>
      </c>
      <c r="F52" s="127">
        <v>1132387178.82</v>
      </c>
    </row>
    <row r="53" spans="1:6" ht="15">
      <c r="A53" s="122" t="s">
        <v>518</v>
      </c>
      <c r="B53" s="126">
        <v>1252479840.74</v>
      </c>
      <c r="C53" s="126">
        <v>1211458695.09</v>
      </c>
      <c r="D53" s="124" t="s">
        <v>519</v>
      </c>
      <c r="E53" s="126">
        <v>0</v>
      </c>
      <c r="F53" s="127">
        <v>0</v>
      </c>
    </row>
    <row r="54" spans="1:6" ht="15">
      <c r="A54" s="122" t="s">
        <v>520</v>
      </c>
      <c r="B54" s="126">
        <v>84418538.72</v>
      </c>
      <c r="C54" s="126">
        <v>84307868.53</v>
      </c>
      <c r="D54" s="124" t="s">
        <v>521</v>
      </c>
      <c r="E54" s="126">
        <v>0</v>
      </c>
      <c r="F54" s="127">
        <v>0</v>
      </c>
    </row>
    <row r="55" spans="1:6" ht="15">
      <c r="A55" s="122" t="s">
        <v>522</v>
      </c>
      <c r="B55" s="126">
        <v>-1001860423.6600002</v>
      </c>
      <c r="C55" s="126">
        <v>-967183327.9700001</v>
      </c>
      <c r="D55" s="129" t="s">
        <v>523</v>
      </c>
      <c r="E55" s="126">
        <v>0</v>
      </c>
      <c r="F55" s="127">
        <v>0</v>
      </c>
    </row>
    <row r="56" spans="1:6" ht="15">
      <c r="A56" s="122" t="s">
        <v>524</v>
      </c>
      <c r="B56" s="126">
        <v>12616175.86</v>
      </c>
      <c r="C56" s="126">
        <v>10991597.81</v>
      </c>
      <c r="D56" s="128"/>
      <c r="E56" s="119"/>
      <c r="F56" s="121"/>
    </row>
    <row r="57" spans="1:6" ht="15">
      <c r="A57" s="122" t="s">
        <v>525</v>
      </c>
      <c r="B57" s="126">
        <v>-33367558.89</v>
      </c>
      <c r="C57" s="126">
        <v>-33367558.89</v>
      </c>
      <c r="D57" s="120" t="s">
        <v>526</v>
      </c>
      <c r="E57" s="123">
        <f>SUM(E50:E55)</f>
        <v>1151309484.82</v>
      </c>
      <c r="F57" s="125">
        <f>SUM(F50:F55)</f>
        <v>1151309484.82</v>
      </c>
    </row>
    <row r="58" spans="1:6" ht="15">
      <c r="A58" s="122" t="s">
        <v>527</v>
      </c>
      <c r="B58" s="126">
        <v>0</v>
      </c>
      <c r="C58" s="126">
        <v>0</v>
      </c>
      <c r="D58" s="128"/>
      <c r="E58" s="119"/>
      <c r="F58" s="121"/>
    </row>
    <row r="59" spans="1:6" ht="15">
      <c r="A59" s="128"/>
      <c r="B59" s="119"/>
      <c r="C59" s="119"/>
      <c r="D59" s="120" t="s">
        <v>528</v>
      </c>
      <c r="E59" s="123">
        <f>E47+E57</f>
        <v>1445920153.94</v>
      </c>
      <c r="F59" s="125">
        <f>F47+F57</f>
        <v>1448628684.62</v>
      </c>
    </row>
    <row r="60" spans="1:6" ht="15">
      <c r="A60" s="118" t="s">
        <v>529</v>
      </c>
      <c r="B60" s="123">
        <f>SUM(B50:B58)</f>
        <v>17483698523.850002</v>
      </c>
      <c r="C60" s="123">
        <f>SUM(C50:C58)</f>
        <v>17582452804.899998</v>
      </c>
      <c r="D60" s="128"/>
      <c r="E60" s="119"/>
      <c r="F60" s="121"/>
    </row>
    <row r="61" spans="1:6" ht="15">
      <c r="A61" s="128"/>
      <c r="B61" s="119"/>
      <c r="C61" s="119"/>
      <c r="D61" s="130" t="s">
        <v>530</v>
      </c>
      <c r="E61" s="119"/>
      <c r="F61" s="121"/>
    </row>
    <row r="62" spans="1:6" ht="15">
      <c r="A62" s="118" t="s">
        <v>531</v>
      </c>
      <c r="B62" s="123">
        <f>SUM(B47+B60)</f>
        <v>19426589844.370003</v>
      </c>
      <c r="C62" s="123">
        <f>SUM(C47+C60)</f>
        <v>18862394431.079998</v>
      </c>
      <c r="D62" s="128"/>
      <c r="E62" s="119"/>
      <c r="F62" s="121"/>
    </row>
    <row r="63" spans="1:6" ht="15">
      <c r="A63" s="128"/>
      <c r="B63" s="119"/>
      <c r="C63" s="119"/>
      <c r="D63" s="124" t="s">
        <v>532</v>
      </c>
      <c r="E63" s="131">
        <f>SUM(E64:E65)</f>
        <v>17033721924.56</v>
      </c>
      <c r="F63" s="132">
        <f>SUM(F64:F66)</f>
        <v>17019265250.939999</v>
      </c>
    </row>
    <row r="64" spans="1:6" ht="15">
      <c r="A64" s="128"/>
      <c r="B64" s="119"/>
      <c r="C64" s="119"/>
      <c r="D64" s="124" t="s">
        <v>533</v>
      </c>
      <c r="E64" s="126">
        <v>15666739471.98</v>
      </c>
      <c r="F64" s="127">
        <v>15729798653.98</v>
      </c>
    </row>
    <row r="65" spans="1:6" ht="15">
      <c r="A65" s="128"/>
      <c r="B65" s="119"/>
      <c r="C65" s="119"/>
      <c r="D65" s="129" t="s">
        <v>534</v>
      </c>
      <c r="E65" s="126">
        <v>1366982452.5800002</v>
      </c>
      <c r="F65" s="127">
        <v>1289466596.96</v>
      </c>
    </row>
    <row r="66" spans="1:6" ht="15">
      <c r="A66" s="128"/>
      <c r="B66" s="119"/>
      <c r="C66" s="119"/>
      <c r="D66" s="124" t="s">
        <v>535</v>
      </c>
      <c r="E66" s="131">
        <v>0</v>
      </c>
      <c r="F66" s="127">
        <v>0</v>
      </c>
    </row>
    <row r="67" spans="1:6" ht="15">
      <c r="A67" s="128"/>
      <c r="B67" s="119"/>
      <c r="C67" s="119"/>
      <c r="D67" s="128"/>
      <c r="E67" s="119"/>
      <c r="F67" s="121"/>
    </row>
    <row r="68" spans="1:6" ht="15">
      <c r="A68" s="128"/>
      <c r="B68" s="119"/>
      <c r="C68" s="119"/>
      <c r="D68" s="124" t="s">
        <v>536</v>
      </c>
      <c r="E68" s="126">
        <f>SUM(E69:E73)</f>
        <v>946947765.8700005</v>
      </c>
      <c r="F68" s="127">
        <f>SUM(F69:F73)</f>
        <v>394500495.5100019</v>
      </c>
    </row>
    <row r="69" spans="1:6" ht="15">
      <c r="A69" s="133"/>
      <c r="B69" s="119"/>
      <c r="C69" s="119"/>
      <c r="D69" s="124" t="s">
        <v>537</v>
      </c>
      <c r="E69" s="126">
        <v>971603651.8000004</v>
      </c>
      <c r="F69" s="127">
        <v>892556026.700002</v>
      </c>
    </row>
    <row r="70" spans="1:6" ht="15">
      <c r="A70" s="133"/>
      <c r="B70" s="119"/>
      <c r="C70" s="119"/>
      <c r="D70" s="124" t="s">
        <v>538</v>
      </c>
      <c r="E70" s="126">
        <v>-24655885.929999948</v>
      </c>
      <c r="F70" s="127">
        <v>-498055531.19000006</v>
      </c>
    </row>
    <row r="71" spans="1:6" ht="15">
      <c r="A71" s="133"/>
      <c r="B71" s="119"/>
      <c r="C71" s="119"/>
      <c r="D71" s="124" t="s">
        <v>539</v>
      </c>
      <c r="E71" s="126">
        <v>0</v>
      </c>
      <c r="F71" s="127">
        <v>0</v>
      </c>
    </row>
    <row r="72" spans="1:6" ht="15">
      <c r="A72" s="133"/>
      <c r="B72" s="119"/>
      <c r="C72" s="119"/>
      <c r="D72" s="124" t="s">
        <v>540</v>
      </c>
      <c r="E72" s="126">
        <v>0</v>
      </c>
      <c r="F72" s="127">
        <v>0</v>
      </c>
    </row>
    <row r="73" spans="1:6" ht="15">
      <c r="A73" s="133"/>
      <c r="B73" s="119"/>
      <c r="C73" s="119"/>
      <c r="D73" s="124" t="s">
        <v>541</v>
      </c>
      <c r="E73" s="126">
        <v>0</v>
      </c>
      <c r="F73" s="127">
        <v>0</v>
      </c>
    </row>
    <row r="74" spans="1:6" ht="15">
      <c r="A74" s="133"/>
      <c r="B74" s="119"/>
      <c r="C74" s="119"/>
      <c r="D74" s="128"/>
      <c r="E74" s="119"/>
      <c r="F74" s="121"/>
    </row>
    <row r="75" spans="1:6" ht="24">
      <c r="A75" s="133"/>
      <c r="B75" s="119"/>
      <c r="C75" s="119"/>
      <c r="D75" s="124" t="s">
        <v>542</v>
      </c>
      <c r="E75" s="126">
        <v>0</v>
      </c>
      <c r="F75" s="127">
        <v>0</v>
      </c>
    </row>
    <row r="76" spans="1:6" ht="15">
      <c r="A76" s="133"/>
      <c r="B76" s="119"/>
      <c r="C76" s="119"/>
      <c r="D76" s="124" t="s">
        <v>543</v>
      </c>
      <c r="E76" s="126">
        <v>0</v>
      </c>
      <c r="F76" s="127">
        <v>0</v>
      </c>
    </row>
    <row r="77" spans="1:6" ht="15">
      <c r="A77" s="133"/>
      <c r="B77" s="119"/>
      <c r="C77" s="119"/>
      <c r="D77" s="124" t="s">
        <v>544</v>
      </c>
      <c r="E77" s="126">
        <v>0</v>
      </c>
      <c r="F77" s="127">
        <v>0</v>
      </c>
    </row>
    <row r="78" spans="1:6" ht="15">
      <c r="A78" s="133"/>
      <c r="B78" s="119"/>
      <c r="C78" s="119"/>
      <c r="D78" s="128"/>
      <c r="E78" s="119"/>
      <c r="F78" s="121"/>
    </row>
    <row r="79" spans="1:6" ht="15">
      <c r="A79" s="133"/>
      <c r="B79" s="119"/>
      <c r="C79" s="119"/>
      <c r="D79" s="120" t="s">
        <v>545</v>
      </c>
      <c r="E79" s="123">
        <f>E63+E68+E75</f>
        <v>17980669690.43</v>
      </c>
      <c r="F79" s="125">
        <f>F63+F68+F75</f>
        <v>17413765746.45</v>
      </c>
    </row>
    <row r="80" spans="1:6" ht="15">
      <c r="A80" s="133"/>
      <c r="B80" s="119"/>
      <c r="C80" s="119"/>
      <c r="D80" s="128"/>
      <c r="E80" s="119"/>
      <c r="F80" s="121"/>
    </row>
    <row r="81" spans="1:6" ht="15">
      <c r="A81" s="133"/>
      <c r="B81" s="119"/>
      <c r="C81" s="119"/>
      <c r="D81" s="120" t="s">
        <v>546</v>
      </c>
      <c r="E81" s="123">
        <f>E59+E79</f>
        <v>19426589844.37</v>
      </c>
      <c r="F81" s="125">
        <f>F59+F79</f>
        <v>18862394431.07</v>
      </c>
    </row>
    <row r="82" spans="1:6" ht="15">
      <c r="A82" s="134"/>
      <c r="B82" s="135"/>
      <c r="C82" s="135"/>
      <c r="D82" s="136"/>
      <c r="E82" s="135"/>
      <c r="F82" s="137"/>
    </row>
    <row r="93" spans="1:8" ht="15">
      <c r="A93" s="20"/>
      <c r="B93" s="138"/>
      <c r="C93" s="139"/>
      <c r="D93" s="139"/>
      <c r="E93" s="139"/>
      <c r="F93" s="139"/>
      <c r="G93" s="20"/>
      <c r="H93" s="20"/>
    </row>
    <row r="94" spans="1:8" ht="15">
      <c r="A94" s="20"/>
      <c r="B94" s="138"/>
      <c r="C94" s="139"/>
      <c r="D94" s="139"/>
      <c r="E94" s="139"/>
      <c r="F94" s="139"/>
      <c r="G94" s="20"/>
      <c r="H94" s="20"/>
    </row>
    <row r="95" spans="1:8" ht="15">
      <c r="A95" s="20"/>
      <c r="B95" s="138"/>
      <c r="C95" s="140"/>
      <c r="D95" s="140"/>
      <c r="E95" s="140"/>
      <c r="F95" s="139"/>
      <c r="G95" s="20"/>
      <c r="H95" s="20"/>
    </row>
    <row r="96" spans="1:8" ht="15">
      <c r="A96" s="22" t="s">
        <v>43</v>
      </c>
      <c r="B96" s="138"/>
      <c r="C96" s="189" t="s">
        <v>44</v>
      </c>
      <c r="D96" s="189"/>
      <c r="E96" s="189"/>
      <c r="F96" s="139"/>
      <c r="G96" s="20"/>
      <c r="H96" s="20"/>
    </row>
    <row r="97" spans="1:8" ht="15">
      <c r="A97" s="108" t="s">
        <v>547</v>
      </c>
      <c r="B97" s="138"/>
      <c r="C97" s="189" t="s">
        <v>46</v>
      </c>
      <c r="D97" s="189"/>
      <c r="E97" s="189"/>
      <c r="F97" s="139"/>
      <c r="G97" s="20"/>
      <c r="H97" s="20"/>
    </row>
    <row r="98" spans="1:8" ht="15">
      <c r="A98" s="20"/>
      <c r="B98" s="138"/>
      <c r="C98" s="139"/>
      <c r="D98" s="139"/>
      <c r="E98" s="139"/>
      <c r="F98" s="139"/>
      <c r="G98" s="20"/>
      <c r="H98" s="20"/>
    </row>
  </sheetData>
  <mergeCells count="7">
    <mergeCell ref="C97:E97"/>
    <mergeCell ref="A1:F1"/>
    <mergeCell ref="A2:F2"/>
    <mergeCell ref="A3:F3"/>
    <mergeCell ref="A4:F4"/>
    <mergeCell ref="A5:F5"/>
    <mergeCell ref="C96:E96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9:F45 E50:F62 E47:F47 B9:C62 E67:E81 E64:E65 F64:F81">
      <formula1>-17976931348623100000000000000000000000000000000000000000000000000000000000000000000000000000000000000</formula1>
      <formula2>1.79769313486231E+100</formula2>
    </dataValidation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 topLeftCell="A1">
      <selection activeCell="A5" sqref="A5:G5"/>
    </sheetView>
  </sheetViews>
  <sheetFormatPr defaultColWidth="11.421875" defaultRowHeight="15"/>
  <cols>
    <col min="1" max="1" width="73.421875" style="0" bestFit="1" customWidth="1"/>
    <col min="2" max="7" width="16.8515625" style="0" bestFit="1" customWidth="1"/>
  </cols>
  <sheetData>
    <row r="1" spans="1:7" ht="21">
      <c r="A1" s="252" t="s">
        <v>271</v>
      </c>
      <c r="B1" s="252"/>
      <c r="C1" s="252"/>
      <c r="D1" s="252"/>
      <c r="E1" s="252"/>
      <c r="F1" s="252"/>
      <c r="G1" s="252"/>
    </row>
    <row r="2" spans="1:7" ht="15">
      <c r="A2" s="240" t="s">
        <v>272</v>
      </c>
      <c r="B2" s="241"/>
      <c r="C2" s="241"/>
      <c r="D2" s="241"/>
      <c r="E2" s="241"/>
      <c r="F2" s="241"/>
      <c r="G2" s="242"/>
    </row>
    <row r="3" spans="1:7" ht="15">
      <c r="A3" s="243" t="s">
        <v>273</v>
      </c>
      <c r="B3" s="244"/>
      <c r="C3" s="244"/>
      <c r="D3" s="244"/>
      <c r="E3" s="244"/>
      <c r="F3" s="244"/>
      <c r="G3" s="245"/>
    </row>
    <row r="4" spans="1:7" ht="15">
      <c r="A4" s="243" t="s">
        <v>2</v>
      </c>
      <c r="B4" s="244"/>
      <c r="C4" s="244"/>
      <c r="D4" s="244"/>
      <c r="E4" s="244"/>
      <c r="F4" s="244"/>
      <c r="G4" s="245"/>
    </row>
    <row r="5" spans="1:7" ht="15">
      <c r="A5" s="243" t="s">
        <v>274</v>
      </c>
      <c r="B5" s="244"/>
      <c r="C5" s="244"/>
      <c r="D5" s="244"/>
      <c r="E5" s="244"/>
      <c r="F5" s="244"/>
      <c r="G5" s="245"/>
    </row>
    <row r="6" spans="1:7" ht="15">
      <c r="A6" s="253" t="s">
        <v>275</v>
      </c>
      <c r="B6" s="49">
        <v>2020</v>
      </c>
      <c r="C6" s="267" t="s">
        <v>276</v>
      </c>
      <c r="D6" s="267" t="s">
        <v>277</v>
      </c>
      <c r="E6" s="267" t="s">
        <v>278</v>
      </c>
      <c r="F6" s="267" t="s">
        <v>279</v>
      </c>
      <c r="G6" s="267" t="s">
        <v>280</v>
      </c>
    </row>
    <row r="7" spans="1:7" ht="15">
      <c r="A7" s="254"/>
      <c r="B7" s="50" t="s">
        <v>308</v>
      </c>
      <c r="C7" s="268"/>
      <c r="D7" s="268"/>
      <c r="E7" s="268"/>
      <c r="F7" s="268"/>
      <c r="G7" s="268"/>
    </row>
    <row r="8" spans="1:7" ht="15">
      <c r="A8" s="35" t="s">
        <v>282</v>
      </c>
      <c r="B8" s="55">
        <v>4197995047.6701727</v>
      </c>
      <c r="C8" s="55">
        <v>4323934899.100279</v>
      </c>
      <c r="D8" s="55">
        <v>4453652946.073288</v>
      </c>
      <c r="E8" s="55">
        <v>4587262534.455486</v>
      </c>
      <c r="F8" s="55">
        <v>4724880410.489151</v>
      </c>
      <c r="G8" s="55">
        <v>4866626822.803826</v>
      </c>
    </row>
    <row r="9" spans="1:7" ht="15">
      <c r="A9" s="4" t="s">
        <v>283</v>
      </c>
      <c r="B9" s="56">
        <v>1165105770.7050998</v>
      </c>
      <c r="C9" s="56">
        <v>1200058943.826253</v>
      </c>
      <c r="D9" s="56">
        <v>1236060712.1410406</v>
      </c>
      <c r="E9" s="56">
        <v>1273142533.505272</v>
      </c>
      <c r="F9" s="56">
        <v>1311336809.51043</v>
      </c>
      <c r="G9" s="56">
        <v>1350676913.795743</v>
      </c>
    </row>
    <row r="10" spans="1:7" ht="15">
      <c r="A10" s="4" t="s">
        <v>284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7" ht="15">
      <c r="A11" s="4" t="s">
        <v>285</v>
      </c>
      <c r="B11" s="56">
        <v>27012.780000000002</v>
      </c>
      <c r="C11" s="56">
        <v>27823.163400000005</v>
      </c>
      <c r="D11" s="56">
        <v>28657.858302000004</v>
      </c>
      <c r="E11" s="56">
        <v>29517.594051060005</v>
      </c>
      <c r="F11" s="56">
        <v>30403.121872591804</v>
      </c>
      <c r="G11" s="56">
        <v>31315.21552876956</v>
      </c>
    </row>
    <row r="12" spans="1:7" ht="15">
      <c r="A12" s="4" t="s">
        <v>286</v>
      </c>
      <c r="B12" s="56">
        <v>368884574.0228945</v>
      </c>
      <c r="C12" s="56">
        <v>379951111.24358135</v>
      </c>
      <c r="D12" s="56">
        <v>391349644.5808888</v>
      </c>
      <c r="E12" s="56">
        <v>403090133.9183155</v>
      </c>
      <c r="F12" s="56">
        <v>415182837.9358649</v>
      </c>
      <c r="G12" s="56">
        <v>427638323.0739409</v>
      </c>
    </row>
    <row r="13" spans="1:7" ht="15">
      <c r="A13" s="4" t="s">
        <v>287</v>
      </c>
      <c r="B13" s="56">
        <v>116456157.02727857</v>
      </c>
      <c r="C13" s="56">
        <v>119949841.73809694</v>
      </c>
      <c r="D13" s="56">
        <v>123548336.99023984</v>
      </c>
      <c r="E13" s="56">
        <v>127254787.09994704</v>
      </c>
      <c r="F13" s="56">
        <v>131072430.71294545</v>
      </c>
      <c r="G13" s="56">
        <v>135004603.63433382</v>
      </c>
    </row>
    <row r="14" spans="1:7" ht="15">
      <c r="A14" s="4" t="s">
        <v>288</v>
      </c>
      <c r="B14" s="56">
        <v>213259485.09340003</v>
      </c>
      <c r="C14" s="56">
        <v>219657269.64620203</v>
      </c>
      <c r="D14" s="56">
        <v>226246987.7355881</v>
      </c>
      <c r="E14" s="56">
        <v>233034397.36765575</v>
      </c>
      <c r="F14" s="56">
        <v>240025429.28868544</v>
      </c>
      <c r="G14" s="56">
        <v>247226192.167346</v>
      </c>
    </row>
    <row r="15" spans="1:7" ht="15">
      <c r="A15" s="4" t="s">
        <v>289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ht="15">
      <c r="A16" s="4" t="s">
        <v>290</v>
      </c>
      <c r="B16" s="56">
        <v>2298784040.4341</v>
      </c>
      <c r="C16" s="56">
        <v>2367747561.6471233</v>
      </c>
      <c r="D16" s="56">
        <v>2438779988.496537</v>
      </c>
      <c r="E16" s="56">
        <v>2511943388.1514335</v>
      </c>
      <c r="F16" s="56">
        <v>2587301689.7959766</v>
      </c>
      <c r="G16" s="56">
        <v>2664920740.4898562</v>
      </c>
    </row>
    <row r="17" spans="1:7" ht="15">
      <c r="A17" s="51" t="s">
        <v>291</v>
      </c>
      <c r="B17" s="56">
        <v>35478007.60740001</v>
      </c>
      <c r="C17" s="56">
        <v>36542347.835622005</v>
      </c>
      <c r="D17" s="56">
        <v>37638618.270690665</v>
      </c>
      <c r="E17" s="56">
        <v>38767776.81881139</v>
      </c>
      <c r="F17" s="56">
        <v>39930810.12337573</v>
      </c>
      <c r="G17" s="56">
        <v>41128734.427077</v>
      </c>
    </row>
    <row r="18" spans="1:7" ht="15">
      <c r="A18" s="4" t="s">
        <v>292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</row>
    <row r="19" spans="1:7" ht="15">
      <c r="A19" s="4" t="s">
        <v>293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</row>
    <row r="20" spans="1:7" ht="15">
      <c r="A20" s="4" t="s">
        <v>294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ht="15">
      <c r="A21" s="10"/>
      <c r="B21" s="57"/>
      <c r="C21" s="57"/>
      <c r="D21" s="57"/>
      <c r="E21" s="57"/>
      <c r="F21" s="57"/>
      <c r="G21" s="57"/>
    </row>
    <row r="22" spans="1:7" ht="15">
      <c r="A22" s="3" t="s">
        <v>295</v>
      </c>
      <c r="B22" s="58">
        <v>1269599020.1576002</v>
      </c>
      <c r="C22" s="58">
        <v>1307686990.7623281</v>
      </c>
      <c r="D22" s="58">
        <v>1346917600.485198</v>
      </c>
      <c r="E22" s="58">
        <v>1387325128.499754</v>
      </c>
      <c r="F22" s="58">
        <v>1428944882.3547466</v>
      </c>
      <c r="G22" s="58">
        <v>1471813228.825389</v>
      </c>
    </row>
    <row r="23" spans="1:7" ht="15">
      <c r="A23" s="4" t="s">
        <v>296</v>
      </c>
      <c r="B23" s="56">
        <v>1269599020.1576002</v>
      </c>
      <c r="C23" s="56">
        <v>1307686990.7623281</v>
      </c>
      <c r="D23" s="56">
        <v>1346917600.485198</v>
      </c>
      <c r="E23" s="56">
        <v>1387325128.499754</v>
      </c>
      <c r="F23" s="56">
        <v>1428944882.3547466</v>
      </c>
      <c r="G23" s="56">
        <v>1471813228.825389</v>
      </c>
    </row>
    <row r="24" spans="1:7" ht="15">
      <c r="A24" s="4" t="s">
        <v>297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7" ht="15">
      <c r="A25" s="4" t="s">
        <v>298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ht="15">
      <c r="A26" s="52" t="s">
        <v>299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ht="15">
      <c r="A27" s="4" t="s">
        <v>300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7" ht="15">
      <c r="A28" s="10"/>
      <c r="B28" s="57"/>
      <c r="C28" s="57"/>
      <c r="D28" s="57"/>
      <c r="E28" s="57"/>
      <c r="F28" s="57"/>
      <c r="G28" s="57"/>
    </row>
    <row r="29" spans="1:7" ht="15">
      <c r="A29" s="3" t="s">
        <v>301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</row>
    <row r="30" spans="1:7" ht="15">
      <c r="A30" s="4" t="s">
        <v>302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7" ht="15">
      <c r="A31" s="10"/>
      <c r="B31" s="57"/>
      <c r="C31" s="57"/>
      <c r="D31" s="57"/>
      <c r="E31" s="57"/>
      <c r="F31" s="57"/>
      <c r="G31" s="57"/>
    </row>
    <row r="32" spans="1:7" ht="15">
      <c r="A32" s="47" t="s">
        <v>303</v>
      </c>
      <c r="B32" s="58">
        <v>5467594067.827773</v>
      </c>
      <c r="C32" s="58">
        <v>5631621889.862607</v>
      </c>
      <c r="D32" s="58">
        <v>5800570546.558486</v>
      </c>
      <c r="E32" s="58">
        <v>5974587662.95524</v>
      </c>
      <c r="F32" s="58">
        <v>6153825292.843898</v>
      </c>
      <c r="G32" s="58">
        <v>6338440051.629215</v>
      </c>
    </row>
    <row r="33" spans="1:7" ht="15">
      <c r="A33" s="10"/>
      <c r="B33" s="57"/>
      <c r="C33" s="57"/>
      <c r="D33" s="57"/>
      <c r="E33" s="57"/>
      <c r="F33" s="57"/>
      <c r="G33" s="57"/>
    </row>
    <row r="34" spans="1:7" ht="15">
      <c r="A34" s="3" t="s">
        <v>304</v>
      </c>
      <c r="B34" s="59"/>
      <c r="C34" s="59"/>
      <c r="D34" s="59"/>
      <c r="E34" s="59"/>
      <c r="F34" s="59"/>
      <c r="G34" s="59"/>
    </row>
    <row r="35" spans="1:7" ht="28.8">
      <c r="A35" s="53" t="s">
        <v>305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</row>
    <row r="36" spans="1:7" ht="28.8">
      <c r="A36" s="53" t="s">
        <v>306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</row>
    <row r="37" spans="1:7" ht="15">
      <c r="A37" s="3" t="s">
        <v>307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</row>
    <row r="38" spans="1:7" ht="15">
      <c r="A38" s="11"/>
      <c r="B38" s="8"/>
      <c r="C38" s="8"/>
      <c r="D38" s="8"/>
      <c r="E38" s="8"/>
      <c r="F38" s="8"/>
      <c r="G38" s="8"/>
    </row>
    <row r="47" spans="1:5" ht="15">
      <c r="A47" s="20"/>
      <c r="B47" s="20"/>
      <c r="C47" s="21"/>
      <c r="D47" s="21"/>
      <c r="E47" s="21"/>
    </row>
    <row r="48" spans="1:5" ht="15">
      <c r="A48" s="22" t="s">
        <v>43</v>
      </c>
      <c r="B48" s="20"/>
      <c r="C48" s="189" t="s">
        <v>44</v>
      </c>
      <c r="D48" s="189"/>
      <c r="E48" s="189"/>
    </row>
    <row r="49" spans="1:5" ht="15">
      <c r="A49" s="23" t="s">
        <v>45</v>
      </c>
      <c r="B49" s="20"/>
      <c r="C49" s="189" t="s">
        <v>46</v>
      </c>
      <c r="D49" s="189"/>
      <c r="E49" s="189"/>
    </row>
  </sheetData>
  <mergeCells count="13">
    <mergeCell ref="G6:G7"/>
    <mergeCell ref="C48:E48"/>
    <mergeCell ref="C49:E49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 topLeftCell="A1">
      <selection activeCell="A2" sqref="A2:G2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252" t="s">
        <v>309</v>
      </c>
      <c r="B1" s="252"/>
      <c r="C1" s="252"/>
      <c r="D1" s="252"/>
      <c r="E1" s="252"/>
      <c r="F1" s="252"/>
      <c r="G1" s="252"/>
    </row>
    <row r="2" spans="1:7" ht="15">
      <c r="A2" s="240" t="s">
        <v>338</v>
      </c>
      <c r="B2" s="241"/>
      <c r="C2" s="241"/>
      <c r="D2" s="241"/>
      <c r="E2" s="241"/>
      <c r="F2" s="241"/>
      <c r="G2" s="242"/>
    </row>
    <row r="3" spans="1:7" ht="15">
      <c r="A3" s="243" t="s">
        <v>310</v>
      </c>
      <c r="B3" s="244"/>
      <c r="C3" s="244"/>
      <c r="D3" s="244"/>
      <c r="E3" s="244"/>
      <c r="F3" s="244"/>
      <c r="G3" s="245"/>
    </row>
    <row r="4" spans="1:7" ht="15">
      <c r="A4" s="243" t="s">
        <v>2</v>
      </c>
      <c r="B4" s="244"/>
      <c r="C4" s="244"/>
      <c r="D4" s="244"/>
      <c r="E4" s="244"/>
      <c r="F4" s="244"/>
      <c r="G4" s="245"/>
    </row>
    <row r="5" spans="1:7" ht="15">
      <c r="A5" s="243" t="s">
        <v>274</v>
      </c>
      <c r="B5" s="244"/>
      <c r="C5" s="244"/>
      <c r="D5" s="244"/>
      <c r="E5" s="244"/>
      <c r="F5" s="244"/>
      <c r="G5" s="245"/>
    </row>
    <row r="6" spans="1:7" ht="15">
      <c r="A6" s="269" t="s">
        <v>311</v>
      </c>
      <c r="B6" s="49">
        <v>2020</v>
      </c>
      <c r="C6" s="267" t="s">
        <v>276</v>
      </c>
      <c r="D6" s="267" t="s">
        <v>277</v>
      </c>
      <c r="E6" s="267" t="s">
        <v>278</v>
      </c>
      <c r="F6" s="267" t="s">
        <v>279</v>
      </c>
      <c r="G6" s="267" t="s">
        <v>280</v>
      </c>
    </row>
    <row r="7" spans="1:7" ht="91.5" customHeight="1">
      <c r="A7" s="270"/>
      <c r="B7" s="50" t="s">
        <v>281</v>
      </c>
      <c r="C7" s="268"/>
      <c r="D7" s="268"/>
      <c r="E7" s="268"/>
      <c r="F7" s="268"/>
      <c r="G7" s="268"/>
    </row>
    <row r="8" spans="1:7" ht="15">
      <c r="A8" s="35" t="s">
        <v>312</v>
      </c>
      <c r="B8" s="55">
        <v>3960318222.3164</v>
      </c>
      <c r="C8" s="55">
        <v>4079127768.9858923</v>
      </c>
      <c r="D8" s="55">
        <v>4201501602.055469</v>
      </c>
      <c r="E8" s="55">
        <v>4327546650.117133</v>
      </c>
      <c r="F8" s="55">
        <v>4457373049.620647</v>
      </c>
      <c r="G8" s="55">
        <v>4591094241.109267</v>
      </c>
    </row>
    <row r="9" spans="1:7" ht="15">
      <c r="A9" s="4" t="s">
        <v>313</v>
      </c>
      <c r="B9" s="56">
        <v>1409715789.7430665</v>
      </c>
      <c r="C9" s="56">
        <v>1452007263.4353585</v>
      </c>
      <c r="D9" s="56">
        <v>1495567481.3384194</v>
      </c>
      <c r="E9" s="56">
        <v>1540434505.778572</v>
      </c>
      <c r="F9" s="56">
        <v>1586647540.9519293</v>
      </c>
      <c r="G9" s="56">
        <v>1634246967.1804872</v>
      </c>
    </row>
    <row r="10" spans="1:7" ht="15">
      <c r="A10" s="4" t="s">
        <v>314</v>
      </c>
      <c r="B10" s="56">
        <v>284223768.8666667</v>
      </c>
      <c r="C10" s="56">
        <v>292750481.93266666</v>
      </c>
      <c r="D10" s="56">
        <v>301532996.3906467</v>
      </c>
      <c r="E10" s="56">
        <v>310578986.2823661</v>
      </c>
      <c r="F10" s="56">
        <v>319896355.8708371</v>
      </c>
      <c r="G10" s="56">
        <v>329493246.5469622</v>
      </c>
    </row>
    <row r="11" spans="1:7" ht="15">
      <c r="A11" s="4" t="s">
        <v>315</v>
      </c>
      <c r="B11" s="56">
        <v>733254765.5866668</v>
      </c>
      <c r="C11" s="56">
        <v>755252408.5542668</v>
      </c>
      <c r="D11" s="56">
        <v>777909980.8108948</v>
      </c>
      <c r="E11" s="56">
        <v>801247280.2352217</v>
      </c>
      <c r="F11" s="56">
        <v>825284698.6422784</v>
      </c>
      <c r="G11" s="56">
        <v>850043239.6015468</v>
      </c>
    </row>
    <row r="12" spans="1:7" ht="15">
      <c r="A12" s="4" t="s">
        <v>316</v>
      </c>
      <c r="B12" s="56">
        <v>696732572.3866668</v>
      </c>
      <c r="C12" s="56">
        <v>717634549.5582668</v>
      </c>
      <c r="D12" s="56">
        <v>739163586.0450147</v>
      </c>
      <c r="E12" s="56">
        <v>761338493.6263652</v>
      </c>
      <c r="F12" s="56">
        <v>784178648.4351561</v>
      </c>
      <c r="G12" s="56">
        <v>807704007.8882108</v>
      </c>
    </row>
    <row r="13" spans="1:7" ht="15">
      <c r="A13" s="4" t="s">
        <v>317</v>
      </c>
      <c r="B13" s="56">
        <v>107517038.90666668</v>
      </c>
      <c r="C13" s="56">
        <v>110742550.07386668</v>
      </c>
      <c r="D13" s="56">
        <v>114064826.57608268</v>
      </c>
      <c r="E13" s="56">
        <v>117486771.37336516</v>
      </c>
      <c r="F13" s="56">
        <v>121011374.51456612</v>
      </c>
      <c r="G13" s="56">
        <v>124641715.75000311</v>
      </c>
    </row>
    <row r="14" spans="1:7" ht="15">
      <c r="A14" s="4" t="s">
        <v>318</v>
      </c>
      <c r="B14" s="56">
        <v>728874286.8266667</v>
      </c>
      <c r="C14" s="56">
        <v>750740515.4314668</v>
      </c>
      <c r="D14" s="56">
        <v>773262730.8944107</v>
      </c>
      <c r="E14" s="56">
        <v>796460612.821243</v>
      </c>
      <c r="F14" s="56">
        <v>820354431.2058804</v>
      </c>
      <c r="G14" s="56">
        <v>844965064.1420568</v>
      </c>
    </row>
    <row r="15" spans="1:7" ht="15">
      <c r="A15" s="4" t="s">
        <v>319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ht="15">
      <c r="A16" s="4" t="s">
        <v>320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ht="15">
      <c r="A17" s="4" t="s">
        <v>321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ht="15">
      <c r="A18" s="54"/>
      <c r="B18" s="57"/>
      <c r="C18" s="57"/>
      <c r="D18" s="57"/>
      <c r="E18" s="57"/>
      <c r="F18" s="57"/>
      <c r="G18" s="57"/>
    </row>
    <row r="19" spans="1:7" ht="15">
      <c r="A19" s="3" t="s">
        <v>322</v>
      </c>
      <c r="B19" s="58">
        <v>1507275845.5113723</v>
      </c>
      <c r="C19" s="58">
        <v>1552494120.8767138</v>
      </c>
      <c r="D19" s="58">
        <v>1599068944.5045316</v>
      </c>
      <c r="E19" s="58">
        <v>1647041012.8396676</v>
      </c>
      <c r="F19" s="58">
        <v>1696452243.2248576</v>
      </c>
      <c r="G19" s="58">
        <v>1747345810.5216033</v>
      </c>
    </row>
    <row r="20" spans="1:7" ht="15">
      <c r="A20" s="4" t="s">
        <v>313</v>
      </c>
      <c r="B20" s="56">
        <v>448219525.64</v>
      </c>
      <c r="C20" s="56">
        <v>461666111.4092</v>
      </c>
      <c r="D20" s="56">
        <v>475516094.75147605</v>
      </c>
      <c r="E20" s="56">
        <v>489781577.59402037</v>
      </c>
      <c r="F20" s="56">
        <v>504475024.92184097</v>
      </c>
      <c r="G20" s="56">
        <v>519609275.6694962</v>
      </c>
    </row>
    <row r="21" spans="1:7" ht="15">
      <c r="A21" s="4" t="s">
        <v>314</v>
      </c>
      <c r="B21" s="56">
        <v>5032104.826666667</v>
      </c>
      <c r="C21" s="56">
        <v>5183067.971466667</v>
      </c>
      <c r="D21" s="56">
        <v>5338560.010610667</v>
      </c>
      <c r="E21" s="56">
        <v>5498716.810928987</v>
      </c>
      <c r="F21" s="56">
        <v>5663678.315256857</v>
      </c>
      <c r="G21" s="56">
        <v>5833588.664714564</v>
      </c>
    </row>
    <row r="22" spans="1:7" ht="15">
      <c r="A22" s="4" t="s">
        <v>315</v>
      </c>
      <c r="B22" s="56">
        <v>217716458.7466667</v>
      </c>
      <c r="C22" s="56">
        <v>224247952.5090667</v>
      </c>
      <c r="D22" s="56">
        <v>230975391.0843387</v>
      </c>
      <c r="E22" s="56">
        <v>237904652.81686887</v>
      </c>
      <c r="F22" s="56">
        <v>245041792.40137494</v>
      </c>
      <c r="G22" s="56">
        <v>252393046.1734162</v>
      </c>
    </row>
    <row r="23" spans="1:7" ht="15">
      <c r="A23" s="4" t="s">
        <v>316</v>
      </c>
      <c r="B23" s="56">
        <v>141955947.24</v>
      </c>
      <c r="C23" s="56">
        <v>146214625.6572</v>
      </c>
      <c r="D23" s="56">
        <v>150601064.426916</v>
      </c>
      <c r="E23" s="56">
        <v>155119096.35972348</v>
      </c>
      <c r="F23" s="56">
        <v>159772669.2505152</v>
      </c>
      <c r="G23" s="56">
        <v>164565849.32803065</v>
      </c>
    </row>
    <row r="24" spans="1:7" ht="15">
      <c r="A24" s="4" t="s">
        <v>317</v>
      </c>
      <c r="B24" s="56">
        <v>14339739.653333332</v>
      </c>
      <c r="C24" s="56">
        <v>14769931.842933333</v>
      </c>
      <c r="D24" s="56">
        <v>15213029.798221333</v>
      </c>
      <c r="E24" s="56">
        <v>15669420.692167973</v>
      </c>
      <c r="F24" s="56">
        <v>16139503.312933013</v>
      </c>
      <c r="G24" s="56">
        <v>16623688.412321003</v>
      </c>
    </row>
    <row r="25" spans="1:7" ht="15">
      <c r="A25" s="4" t="s">
        <v>318</v>
      </c>
      <c r="B25" s="56">
        <v>491853432.9576683</v>
      </c>
      <c r="C25" s="56">
        <v>516550875.1583271</v>
      </c>
      <c r="D25" s="56">
        <v>541939630.9801464</v>
      </c>
      <c r="E25" s="56">
        <v>558197819.9095508</v>
      </c>
      <c r="F25" s="56">
        <v>574943754.5068374</v>
      </c>
      <c r="G25" s="56">
        <v>592192067.1420425</v>
      </c>
    </row>
    <row r="26" spans="1:7" ht="15">
      <c r="A26" s="4" t="s">
        <v>319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ht="15">
      <c r="A27" s="4" t="s">
        <v>323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7" ht="15">
      <c r="A28" s="4" t="s">
        <v>321</v>
      </c>
      <c r="B28" s="56">
        <v>188158636.4470374</v>
      </c>
      <c r="C28" s="56">
        <v>183861556.32851994</v>
      </c>
      <c r="D28" s="56">
        <v>179485173.45282242</v>
      </c>
      <c r="E28" s="56">
        <v>184869728.6564071</v>
      </c>
      <c r="F28" s="56">
        <v>190415820.5160993</v>
      </c>
      <c r="G28" s="56">
        <v>196128295.1315823</v>
      </c>
    </row>
    <row r="29" spans="1:7" ht="15">
      <c r="A29" s="10"/>
      <c r="B29" s="57"/>
      <c r="C29" s="57"/>
      <c r="D29" s="57"/>
      <c r="E29" s="57"/>
      <c r="F29" s="57"/>
      <c r="G29" s="57"/>
    </row>
    <row r="30" spans="1:7" ht="15">
      <c r="A30" s="3" t="s">
        <v>324</v>
      </c>
      <c r="B30" s="58">
        <v>5467594067.827772</v>
      </c>
      <c r="C30" s="58">
        <v>5631621889.862606</v>
      </c>
      <c r="D30" s="58">
        <v>5800570546.56</v>
      </c>
      <c r="E30" s="58">
        <v>5974587662.9568</v>
      </c>
      <c r="F30" s="58">
        <v>6153825292.845505</v>
      </c>
      <c r="G30" s="58">
        <v>6338440051.630871</v>
      </c>
    </row>
    <row r="31" spans="1:7" ht="15">
      <c r="A31" s="11"/>
      <c r="B31" s="11"/>
      <c r="C31" s="11"/>
      <c r="D31" s="11"/>
      <c r="E31" s="11"/>
      <c r="F31" s="11"/>
      <c r="G31" s="11"/>
    </row>
    <row r="44" spans="1:5" ht="15">
      <c r="A44" s="20"/>
      <c r="B44" s="20"/>
      <c r="C44" s="21"/>
      <c r="D44" s="21"/>
      <c r="E44" s="21"/>
    </row>
    <row r="45" spans="1:5" ht="15">
      <c r="A45" s="22" t="s">
        <v>43</v>
      </c>
      <c r="B45" s="20"/>
      <c r="C45" s="189" t="s">
        <v>44</v>
      </c>
      <c r="D45" s="189"/>
      <c r="E45" s="189"/>
    </row>
    <row r="46" spans="1:5" ht="15">
      <c r="A46" s="23" t="s">
        <v>45</v>
      </c>
      <c r="B46" s="20"/>
      <c r="C46" s="189" t="s">
        <v>46</v>
      </c>
      <c r="D46" s="189"/>
      <c r="E46" s="189"/>
    </row>
  </sheetData>
  <mergeCells count="13">
    <mergeCell ref="G6:G7"/>
    <mergeCell ref="C45:E45"/>
    <mergeCell ref="C46:E46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 topLeftCell="B24">
      <selection activeCell="A2" sqref="A2:G40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252" t="s">
        <v>419</v>
      </c>
      <c r="B1" s="252"/>
      <c r="C1" s="252"/>
      <c r="D1" s="252"/>
      <c r="E1" s="252"/>
      <c r="F1" s="252"/>
      <c r="G1" s="252"/>
    </row>
    <row r="2" spans="1:7" ht="15">
      <c r="A2" s="240" t="s">
        <v>272</v>
      </c>
      <c r="B2" s="241"/>
      <c r="C2" s="241"/>
      <c r="D2" s="241"/>
      <c r="E2" s="241"/>
      <c r="F2" s="241"/>
      <c r="G2" s="242"/>
    </row>
    <row r="3" spans="1:7" ht="15">
      <c r="A3" s="243" t="s">
        <v>420</v>
      </c>
      <c r="B3" s="244"/>
      <c r="C3" s="244"/>
      <c r="D3" s="244"/>
      <c r="E3" s="244"/>
      <c r="F3" s="244"/>
      <c r="G3" s="245"/>
    </row>
    <row r="4" spans="1:7" ht="15">
      <c r="A4" s="249" t="s">
        <v>2</v>
      </c>
      <c r="B4" s="250"/>
      <c r="C4" s="250"/>
      <c r="D4" s="250"/>
      <c r="E4" s="250"/>
      <c r="F4" s="250"/>
      <c r="G4" s="251"/>
    </row>
    <row r="5" spans="1:7" ht="15">
      <c r="A5" s="272" t="s">
        <v>275</v>
      </c>
      <c r="B5" s="274" t="str">
        <f>'F7D'!B5:B6</f>
        <v>2014 ¹ (c)</v>
      </c>
      <c r="C5" s="274" t="str">
        <f>'F7D'!C5:C6</f>
        <v>2015 ¹ (c)</v>
      </c>
      <c r="D5" s="274" t="str">
        <f>'F7D'!D5:D6</f>
        <v>2016 ¹ (c)</v>
      </c>
      <c r="E5" s="274" t="str">
        <f>'F7D'!E5:E6</f>
        <v>2017 ¹ (c)</v>
      </c>
      <c r="F5" s="274" t="str">
        <f>'F7D'!F5:F6</f>
        <v>2018 ¹ (c)</v>
      </c>
      <c r="G5" s="188"/>
    </row>
    <row r="6" spans="1:7" ht="45">
      <c r="A6" s="273"/>
      <c r="B6" s="275"/>
      <c r="C6" s="275"/>
      <c r="D6" s="275"/>
      <c r="E6" s="275"/>
      <c r="F6" s="275"/>
      <c r="G6" s="50" t="s">
        <v>617</v>
      </c>
    </row>
    <row r="7" spans="1:7" ht="15">
      <c r="A7" s="35" t="s">
        <v>396</v>
      </c>
      <c r="B7" s="99">
        <f aca="true" t="shared" si="0" ref="B7:G7">SUM(B8:B19)</f>
        <v>4052001469.97</v>
      </c>
      <c r="C7" s="99">
        <f t="shared" si="0"/>
        <v>3995794571.0499997</v>
      </c>
      <c r="D7" s="99">
        <f t="shared" si="0"/>
        <v>4915148056.54</v>
      </c>
      <c r="E7" s="99">
        <f t="shared" si="0"/>
        <v>5625103139.490001</v>
      </c>
      <c r="F7" s="99">
        <f t="shared" si="0"/>
        <v>6120347334.756766</v>
      </c>
      <c r="G7" s="99">
        <f t="shared" si="0"/>
        <v>1543957509.88</v>
      </c>
    </row>
    <row r="8" spans="1:7" ht="15">
      <c r="A8" s="4" t="s">
        <v>397</v>
      </c>
      <c r="B8" s="100">
        <v>841540772.96</v>
      </c>
      <c r="C8" s="100">
        <v>837137620.1500001</v>
      </c>
      <c r="D8" s="100">
        <v>985531027.2599998</v>
      </c>
      <c r="E8" s="100">
        <v>1045183655.1800001</v>
      </c>
      <c r="F8" s="100">
        <v>1106994087.0039167</v>
      </c>
      <c r="G8" s="100">
        <v>739160403.4300002</v>
      </c>
    </row>
    <row r="9" spans="1:7" ht="15">
      <c r="A9" s="4" t="s">
        <v>398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</row>
    <row r="10" spans="1:7" ht="15">
      <c r="A10" s="4" t="s">
        <v>399</v>
      </c>
      <c r="B10" s="100">
        <v>141138.22999999998</v>
      </c>
      <c r="C10" s="100">
        <v>53785.47000000001</v>
      </c>
      <c r="D10" s="100">
        <v>118704.70999999999</v>
      </c>
      <c r="E10" s="100">
        <v>66484.82</v>
      </c>
      <c r="F10" s="100">
        <v>26226</v>
      </c>
      <c r="G10" s="100">
        <v>1788.3799999999999</v>
      </c>
    </row>
    <row r="11" spans="1:7" ht="15">
      <c r="A11" s="4" t="s">
        <v>400</v>
      </c>
      <c r="B11" s="100">
        <v>208032977.32000002</v>
      </c>
      <c r="C11" s="100">
        <v>235691728.01</v>
      </c>
      <c r="D11" s="100">
        <v>240956512.66999996</v>
      </c>
      <c r="E11" s="100">
        <v>318490017.33000004</v>
      </c>
      <c r="F11" s="100">
        <v>349490411.0012273</v>
      </c>
      <c r="G11" s="100">
        <v>80279434.16999999</v>
      </c>
    </row>
    <row r="12" spans="1:7" ht="15">
      <c r="A12" s="4" t="s">
        <v>401</v>
      </c>
      <c r="B12" s="100">
        <v>51654685.66</v>
      </c>
      <c r="C12" s="100">
        <v>42735522.279999994</v>
      </c>
      <c r="D12" s="100">
        <v>73146032.31999998</v>
      </c>
      <c r="E12" s="100">
        <v>127928463.3</v>
      </c>
      <c r="F12" s="100">
        <v>144255489.99529645</v>
      </c>
      <c r="G12" s="100">
        <v>26537406.26</v>
      </c>
    </row>
    <row r="13" spans="1:7" ht="15">
      <c r="A13" s="52" t="s">
        <v>402</v>
      </c>
      <c r="B13" s="100">
        <v>191422709.8</v>
      </c>
      <c r="C13" s="100">
        <v>148501281.79999998</v>
      </c>
      <c r="D13" s="100">
        <v>162744213.85999998</v>
      </c>
      <c r="E13" s="100">
        <v>204665395.81</v>
      </c>
      <c r="F13" s="100">
        <v>223880002.48756245</v>
      </c>
      <c r="G13" s="100">
        <v>78118187.75999999</v>
      </c>
    </row>
    <row r="14" spans="1:7" ht="15">
      <c r="A14" s="4" t="s">
        <v>403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</row>
    <row r="15" spans="1:7" ht="15">
      <c r="A15" s="4" t="s">
        <v>404</v>
      </c>
      <c r="B15" s="100">
        <v>1431034948.23</v>
      </c>
      <c r="C15" s="100">
        <v>1619236098.2799995</v>
      </c>
      <c r="D15" s="100">
        <v>1905811731.2100005</v>
      </c>
      <c r="E15" s="100">
        <v>2047336983.85</v>
      </c>
      <c r="F15" s="100">
        <v>2197389436.998763</v>
      </c>
      <c r="G15" s="100">
        <v>611113416.2399999</v>
      </c>
    </row>
    <row r="16" spans="1:7" ht="15">
      <c r="A16" s="4" t="s">
        <v>405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8746873.64</v>
      </c>
    </row>
    <row r="17" spans="1:7" ht="15">
      <c r="A17" s="4" t="s">
        <v>406</v>
      </c>
      <c r="B17" s="100">
        <v>938040108.33</v>
      </c>
      <c r="C17" s="100">
        <v>944866248.48</v>
      </c>
      <c r="D17" s="100">
        <v>993099176.21</v>
      </c>
      <c r="E17" s="100">
        <v>1098142427.98</v>
      </c>
      <c r="F17" s="100">
        <v>1197145700</v>
      </c>
      <c r="G17" s="100">
        <v>0</v>
      </c>
    </row>
    <row r="18" spans="1:7" ht="15">
      <c r="A18" s="4" t="s">
        <v>407</v>
      </c>
      <c r="B18" s="100">
        <v>390134129.44000006</v>
      </c>
      <c r="C18" s="100">
        <v>167572286.58</v>
      </c>
      <c r="D18" s="100">
        <v>553740658.3000001</v>
      </c>
      <c r="E18" s="100">
        <v>783289711.22</v>
      </c>
      <c r="F18" s="100">
        <v>901165981.2700001</v>
      </c>
      <c r="G18" s="100">
        <v>0</v>
      </c>
    </row>
    <row r="19" spans="1:7" ht="15">
      <c r="A19" s="4" t="s">
        <v>408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</row>
    <row r="20" spans="1:7" ht="15">
      <c r="A20" s="10"/>
      <c r="B20" s="70"/>
      <c r="C20" s="70"/>
      <c r="D20" s="70"/>
      <c r="E20" s="70"/>
      <c r="F20" s="70"/>
      <c r="G20" s="70"/>
    </row>
    <row r="21" spans="1:7" ht="15">
      <c r="A21" s="3" t="s">
        <v>409</v>
      </c>
      <c r="B21" s="101">
        <f aca="true" t="shared" si="1" ref="B21:G21">SUM(B22:B26)</f>
        <v>0</v>
      </c>
      <c r="C21" s="101">
        <f t="shared" si="1"/>
        <v>0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391236107.78000003</v>
      </c>
    </row>
    <row r="22" spans="1:7" ht="15">
      <c r="A22" s="4" t="s">
        <v>410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347198790</v>
      </c>
    </row>
    <row r="23" spans="1:7" ht="15">
      <c r="A23" s="4" t="s">
        <v>411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40669486.989999995</v>
      </c>
    </row>
    <row r="24" spans="1:7" ht="15">
      <c r="A24" s="4" t="s">
        <v>412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</row>
    <row r="25" spans="1:7" ht="15">
      <c r="A25" s="4" t="s">
        <v>413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</row>
    <row r="26" spans="1:7" ht="15">
      <c r="A26" s="4" t="s">
        <v>414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3367830.79</v>
      </c>
    </row>
    <row r="27" spans="1:7" ht="15">
      <c r="A27" s="10"/>
      <c r="B27" s="70"/>
      <c r="C27" s="70"/>
      <c r="D27" s="70"/>
      <c r="E27" s="70"/>
      <c r="F27" s="70"/>
      <c r="G27" s="70"/>
    </row>
    <row r="28" spans="1:7" ht="15">
      <c r="A28" s="3" t="s">
        <v>415</v>
      </c>
      <c r="B28" s="101">
        <f aca="true" t="shared" si="2" ref="B28:G28">B29</f>
        <v>0</v>
      </c>
      <c r="C28" s="101">
        <f t="shared" si="2"/>
        <v>0</v>
      </c>
      <c r="D28" s="101">
        <f t="shared" si="2"/>
        <v>0</v>
      </c>
      <c r="E28" s="101">
        <f t="shared" si="2"/>
        <v>0</v>
      </c>
      <c r="F28" s="101">
        <f t="shared" si="2"/>
        <v>0</v>
      </c>
      <c r="G28" s="101">
        <f t="shared" si="2"/>
        <v>0</v>
      </c>
    </row>
    <row r="29" spans="1:7" ht="15">
      <c r="A29" s="4" t="s">
        <v>302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</row>
    <row r="30" spans="1:7" ht="15">
      <c r="A30" s="10"/>
      <c r="B30" s="70"/>
      <c r="C30" s="70"/>
      <c r="D30" s="70"/>
      <c r="E30" s="70"/>
      <c r="F30" s="70"/>
      <c r="G30" s="70"/>
    </row>
    <row r="31" spans="1:7" ht="15">
      <c r="A31" s="3" t="s">
        <v>416</v>
      </c>
      <c r="B31" s="101">
        <f aca="true" t="shared" si="3" ref="B31:G31">B7+B21+B28</f>
        <v>4052001469.97</v>
      </c>
      <c r="C31" s="101">
        <f t="shared" si="3"/>
        <v>3995794571.0499997</v>
      </c>
      <c r="D31" s="101">
        <f t="shared" si="3"/>
        <v>4915148056.54</v>
      </c>
      <c r="E31" s="101">
        <f t="shared" si="3"/>
        <v>5625103139.490001</v>
      </c>
      <c r="F31" s="101">
        <f t="shared" si="3"/>
        <v>6120347334.756766</v>
      </c>
      <c r="G31" s="101">
        <f t="shared" si="3"/>
        <v>1935193617.66</v>
      </c>
    </row>
    <row r="32" spans="1:7" ht="15">
      <c r="A32" s="10"/>
      <c r="B32" s="10"/>
      <c r="C32" s="10"/>
      <c r="D32" s="10"/>
      <c r="E32" s="10"/>
      <c r="F32" s="10"/>
      <c r="G32" s="10"/>
    </row>
    <row r="33" spans="1:7" ht="15">
      <c r="A33" s="3" t="s">
        <v>304</v>
      </c>
      <c r="B33" s="10"/>
      <c r="C33" s="10"/>
      <c r="D33" s="10"/>
      <c r="E33" s="10"/>
      <c r="F33" s="10"/>
      <c r="G33" s="10"/>
    </row>
    <row r="34" spans="1:7" ht="15">
      <c r="A34" s="53" t="s">
        <v>305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</row>
    <row r="35" spans="1:7" ht="28.8">
      <c r="A35" s="53" t="s">
        <v>417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</row>
    <row r="36" spans="1:7" ht="15">
      <c r="A36" s="3" t="s">
        <v>418</v>
      </c>
      <c r="B36" s="97">
        <f>B34+B35</f>
        <v>0</v>
      </c>
      <c r="C36" s="97">
        <f>C34+C35</f>
        <v>0</v>
      </c>
      <c r="D36" s="97">
        <f>D34+D35</f>
        <v>0</v>
      </c>
      <c r="E36" s="97">
        <f>E34+E35</f>
        <v>0</v>
      </c>
      <c r="F36" s="97">
        <f>F34+F35</f>
        <v>0</v>
      </c>
      <c r="G36" s="97">
        <v>0</v>
      </c>
    </row>
    <row r="37" spans="1:7" ht="15">
      <c r="A37" s="32"/>
      <c r="B37" s="32"/>
      <c r="C37" s="32"/>
      <c r="D37" s="32"/>
      <c r="E37" s="32"/>
      <c r="F37" s="32"/>
      <c r="G37" s="32"/>
    </row>
    <row r="38" ht="15">
      <c r="A38" s="9"/>
    </row>
    <row r="39" spans="1:7" ht="15">
      <c r="A39" s="271" t="s">
        <v>421</v>
      </c>
      <c r="B39" s="271"/>
      <c r="C39" s="271"/>
      <c r="D39" s="271"/>
      <c r="E39" s="271"/>
      <c r="F39" s="271"/>
      <c r="G39" s="271"/>
    </row>
    <row r="40" spans="1:7" ht="15">
      <c r="A40" s="271" t="s">
        <v>422</v>
      </c>
      <c r="B40" s="271"/>
      <c r="C40" s="271"/>
      <c r="D40" s="271"/>
      <c r="E40" s="271"/>
      <c r="F40" s="271"/>
      <c r="G40" s="271"/>
    </row>
    <row r="52" spans="1:5" ht="15">
      <c r="A52" s="20"/>
      <c r="B52" s="20"/>
      <c r="C52" s="21"/>
      <c r="D52" s="21"/>
      <c r="E52" s="21"/>
    </row>
    <row r="53" spans="1:5" ht="15">
      <c r="A53" s="22" t="s">
        <v>43</v>
      </c>
      <c r="B53" s="20"/>
      <c r="C53" s="189" t="s">
        <v>44</v>
      </c>
      <c r="D53" s="189"/>
      <c r="E53" s="189"/>
    </row>
    <row r="54" spans="1:5" ht="15">
      <c r="A54" s="92" t="s">
        <v>45</v>
      </c>
      <c r="B54" s="20"/>
      <c r="C54" s="189" t="s">
        <v>46</v>
      </c>
      <c r="D54" s="189"/>
      <c r="E54" s="189"/>
    </row>
    <row r="55" spans="1:5" ht="15">
      <c r="A55" s="20"/>
      <c r="B55" s="20"/>
      <c r="C55" s="20"/>
      <c r="D55" s="20"/>
      <c r="E55" s="20"/>
    </row>
  </sheetData>
  <mergeCells count="14">
    <mergeCell ref="A39:G39"/>
    <mergeCell ref="A40:G40"/>
    <mergeCell ref="C53:E53"/>
    <mergeCell ref="C54:E54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7" xWindow="716" yWindow="394"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  <dataValidation type="decimal" allowBlank="1" showInputMessage="1" showErrorMessage="1" prompt="Año del Ejercicio Vigente (d)" sqref="G5">
      <formula1>#REF!</formula1>
      <formula2>#REF!</formula2>
    </dataValidation>
  </dataValidation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 topLeftCell="A19">
      <selection activeCell="B26" sqref="B26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252" t="s">
        <v>325</v>
      </c>
      <c r="B1" s="252"/>
      <c r="C1" s="252"/>
      <c r="D1" s="252"/>
      <c r="E1" s="252"/>
      <c r="F1" s="252"/>
      <c r="G1" s="252"/>
    </row>
    <row r="2" spans="1:7" ht="15">
      <c r="A2" s="240" t="s">
        <v>338</v>
      </c>
      <c r="B2" s="241"/>
      <c r="C2" s="241"/>
      <c r="D2" s="241"/>
      <c r="E2" s="241"/>
      <c r="F2" s="241"/>
      <c r="G2" s="242"/>
    </row>
    <row r="3" spans="1:7" ht="15">
      <c r="A3" s="243" t="s">
        <v>326</v>
      </c>
      <c r="B3" s="244"/>
      <c r="C3" s="244"/>
      <c r="D3" s="244"/>
      <c r="E3" s="244"/>
      <c r="F3" s="244"/>
      <c r="G3" s="245"/>
    </row>
    <row r="4" spans="1:7" ht="15">
      <c r="A4" s="249" t="s">
        <v>2</v>
      </c>
      <c r="B4" s="250"/>
      <c r="C4" s="250"/>
      <c r="D4" s="250"/>
      <c r="E4" s="250"/>
      <c r="F4" s="250"/>
      <c r="G4" s="251"/>
    </row>
    <row r="5" spans="1:7" ht="15">
      <c r="A5" s="276" t="s">
        <v>311</v>
      </c>
      <c r="B5" s="274" t="s">
        <v>327</v>
      </c>
      <c r="C5" s="274" t="s">
        <v>328</v>
      </c>
      <c r="D5" s="274" t="s">
        <v>329</v>
      </c>
      <c r="E5" s="274" t="s">
        <v>330</v>
      </c>
      <c r="F5" s="274" t="s">
        <v>331</v>
      </c>
      <c r="G5" s="49">
        <v>2019</v>
      </c>
    </row>
    <row r="6" spans="1:7" ht="28.8">
      <c r="A6" s="277"/>
      <c r="B6" s="275"/>
      <c r="C6" s="275"/>
      <c r="D6" s="275"/>
      <c r="E6" s="275"/>
      <c r="F6" s="275"/>
      <c r="G6" s="50" t="s">
        <v>332</v>
      </c>
    </row>
    <row r="7" spans="1:7" ht="15">
      <c r="A7" s="35" t="s">
        <v>333</v>
      </c>
      <c r="B7" s="55">
        <v>2043661435.250001</v>
      </c>
      <c r="C7" s="55">
        <v>2155729625.300001</v>
      </c>
      <c r="D7" s="55">
        <v>2448881409.690001</v>
      </c>
      <c r="E7" s="55">
        <v>3608449746.8100004</v>
      </c>
      <c r="F7" s="55">
        <v>5174221425.57</v>
      </c>
      <c r="G7" s="55">
        <v>872424206.6399999</v>
      </c>
    </row>
    <row r="8" spans="1:7" ht="15">
      <c r="A8" s="4" t="s">
        <v>313</v>
      </c>
      <c r="B8" s="56">
        <v>943213810.6900003</v>
      </c>
      <c r="C8" s="56">
        <v>1090443711.6800015</v>
      </c>
      <c r="D8" s="56">
        <v>1298109251.6700006</v>
      </c>
      <c r="E8" s="56">
        <v>1342763267.220001</v>
      </c>
      <c r="F8" s="56">
        <v>1552704564.97</v>
      </c>
      <c r="G8" s="56">
        <v>318868883.5899999</v>
      </c>
    </row>
    <row r="9" spans="1:7" ht="15">
      <c r="A9" s="4" t="s">
        <v>314</v>
      </c>
      <c r="B9" s="56">
        <v>184588814.39000008</v>
      </c>
      <c r="C9" s="56">
        <v>185756667.9299997</v>
      </c>
      <c r="D9" s="56">
        <v>185248056.0500001</v>
      </c>
      <c r="E9" s="56">
        <v>234068558.19</v>
      </c>
      <c r="F9" s="56">
        <v>314278405.11</v>
      </c>
      <c r="G9" s="56">
        <v>54038690.57</v>
      </c>
    </row>
    <row r="10" spans="1:7" ht="15">
      <c r="A10" s="4" t="s">
        <v>315</v>
      </c>
      <c r="B10" s="56">
        <v>519522646.3800005</v>
      </c>
      <c r="C10" s="56">
        <v>522773792.16999996</v>
      </c>
      <c r="D10" s="56">
        <v>594455983.69</v>
      </c>
      <c r="E10" s="56">
        <v>727098017.2599998</v>
      </c>
      <c r="F10" s="56">
        <v>958467415.91</v>
      </c>
      <c r="G10" s="56">
        <v>154158975.37</v>
      </c>
    </row>
    <row r="11" spans="1:7" ht="15">
      <c r="A11" s="4" t="s">
        <v>316</v>
      </c>
      <c r="B11" s="56">
        <v>353313277.00000006</v>
      </c>
      <c r="C11" s="56">
        <v>342635371.9100001</v>
      </c>
      <c r="D11" s="56">
        <v>359027376.88000005</v>
      </c>
      <c r="E11" s="56">
        <v>651811137.95</v>
      </c>
      <c r="F11" s="56">
        <v>666568360.54</v>
      </c>
      <c r="G11" s="56">
        <v>187896323.23</v>
      </c>
    </row>
    <row r="12" spans="1:7" ht="15">
      <c r="A12" s="4" t="s">
        <v>317</v>
      </c>
      <c r="B12" s="56">
        <v>43022886.79000001</v>
      </c>
      <c r="C12" s="56">
        <v>14120081.61</v>
      </c>
      <c r="D12" s="56">
        <v>12040741.400000002</v>
      </c>
      <c r="E12" s="56">
        <v>136352534.68</v>
      </c>
      <c r="F12" s="56">
        <v>238251307.72</v>
      </c>
      <c r="G12" s="56">
        <v>51163699.6</v>
      </c>
    </row>
    <row r="13" spans="1:7" ht="15">
      <c r="A13" s="4" t="s">
        <v>318</v>
      </c>
      <c r="B13" s="56">
        <v>0</v>
      </c>
      <c r="C13" s="56">
        <v>0</v>
      </c>
      <c r="D13" s="56">
        <v>0</v>
      </c>
      <c r="E13" s="56">
        <v>503856231.5099999</v>
      </c>
      <c r="F13" s="56">
        <v>1124315975.32</v>
      </c>
      <c r="G13" s="56">
        <v>95285906.66</v>
      </c>
    </row>
    <row r="14" spans="1:7" ht="15">
      <c r="A14" s="4" t="s">
        <v>319</v>
      </c>
      <c r="B14" s="56">
        <v>0</v>
      </c>
      <c r="C14" s="56">
        <v>0</v>
      </c>
      <c r="D14" s="56">
        <v>0</v>
      </c>
      <c r="E14" s="56">
        <v>12500000</v>
      </c>
      <c r="F14" s="56">
        <v>75867515</v>
      </c>
      <c r="G14" s="56">
        <v>11011727.62</v>
      </c>
    </row>
    <row r="15" spans="1:7" ht="15">
      <c r="A15" s="4" t="s">
        <v>320</v>
      </c>
      <c r="B15" s="56">
        <v>0</v>
      </c>
      <c r="C15" s="56">
        <v>0</v>
      </c>
      <c r="D15" s="56">
        <v>0</v>
      </c>
      <c r="E15" s="56">
        <v>0</v>
      </c>
      <c r="F15" s="56">
        <v>243767881</v>
      </c>
      <c r="G15" s="56">
        <v>0</v>
      </c>
    </row>
    <row r="16" spans="1:7" ht="15">
      <c r="A16" s="4" t="s">
        <v>321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ht="15">
      <c r="A17" s="10"/>
      <c r="B17" s="57"/>
      <c r="C17" s="57"/>
      <c r="D17" s="57"/>
      <c r="E17" s="57"/>
      <c r="F17" s="57"/>
      <c r="G17" s="57"/>
    </row>
    <row r="18" spans="1:7" ht="15">
      <c r="A18" s="3" t="s">
        <v>334</v>
      </c>
      <c r="B18" s="58">
        <v>2444872904.1699996</v>
      </c>
      <c r="C18" s="58">
        <v>2360681788.5800004</v>
      </c>
      <c r="D18" s="58">
        <v>1787454796.47</v>
      </c>
      <c r="E18" s="58">
        <v>1909838690.07</v>
      </c>
      <c r="F18" s="58">
        <v>2424609686.49</v>
      </c>
      <c r="G18" s="58">
        <v>276192726.89</v>
      </c>
    </row>
    <row r="19" spans="1:7" ht="15">
      <c r="A19" s="4" t="s">
        <v>313</v>
      </c>
      <c r="B19" s="56">
        <v>458416698</v>
      </c>
      <c r="C19" s="56">
        <v>522850646.59</v>
      </c>
      <c r="D19" s="56">
        <v>357149616.96</v>
      </c>
      <c r="E19" s="56">
        <v>381618705</v>
      </c>
      <c r="F19" s="56">
        <v>425289253</v>
      </c>
      <c r="G19" s="56">
        <v>116501180.85</v>
      </c>
    </row>
    <row r="20" spans="1:7" ht="15">
      <c r="A20" s="4" t="s">
        <v>314</v>
      </c>
      <c r="B20" s="56">
        <v>26031615.149999995</v>
      </c>
      <c r="C20" s="56">
        <v>11036912.490000002</v>
      </c>
      <c r="D20" s="56">
        <v>41478785.95000001</v>
      </c>
      <c r="E20" s="56">
        <v>17838846.03</v>
      </c>
      <c r="F20" s="56">
        <v>27006545.48</v>
      </c>
      <c r="G20" s="56">
        <v>0</v>
      </c>
    </row>
    <row r="21" spans="1:7" ht="15">
      <c r="A21" s="4" t="s">
        <v>315</v>
      </c>
      <c r="B21" s="56">
        <v>302912215.34999996</v>
      </c>
      <c r="C21" s="56">
        <v>351835107.57000005</v>
      </c>
      <c r="D21" s="56">
        <v>311461763.14</v>
      </c>
      <c r="E21" s="56">
        <v>191114637.87</v>
      </c>
      <c r="F21" s="56">
        <v>230750101.78</v>
      </c>
      <c r="G21" s="56">
        <v>31226249.43</v>
      </c>
    </row>
    <row r="22" spans="1:7" ht="15">
      <c r="A22" s="4" t="s">
        <v>316</v>
      </c>
      <c r="B22" s="56">
        <v>246146029.36999995</v>
      </c>
      <c r="C22" s="56">
        <v>296046010.21000004</v>
      </c>
      <c r="D22" s="56">
        <v>274851044.66</v>
      </c>
      <c r="E22" s="56">
        <v>286579875.96</v>
      </c>
      <c r="F22" s="56">
        <v>245691519.8</v>
      </c>
      <c r="G22" s="56">
        <v>29222049.439999998</v>
      </c>
    </row>
    <row r="23" spans="1:7" ht="15">
      <c r="A23" s="4" t="s">
        <v>317</v>
      </c>
      <c r="B23" s="56">
        <v>83853915.59000002</v>
      </c>
      <c r="C23" s="56">
        <v>68186685.27</v>
      </c>
      <c r="D23" s="56">
        <v>74648372.56000003</v>
      </c>
      <c r="E23" s="56">
        <v>31322971.8</v>
      </c>
      <c r="F23" s="56">
        <v>27462776.45</v>
      </c>
      <c r="G23" s="56">
        <v>0</v>
      </c>
    </row>
    <row r="24" spans="1:7" ht="15">
      <c r="A24" s="4" t="s">
        <v>318</v>
      </c>
      <c r="B24" s="56">
        <v>1212416691.51</v>
      </c>
      <c r="C24" s="56">
        <v>822942614.0700002</v>
      </c>
      <c r="D24" s="56">
        <v>467058595.19</v>
      </c>
      <c r="E24" s="56">
        <v>832636009.65</v>
      </c>
      <c r="F24" s="56">
        <v>1279038552.98</v>
      </c>
      <c r="G24" s="56">
        <v>53570729.68</v>
      </c>
    </row>
    <row r="25" spans="1:7" ht="15">
      <c r="A25" s="4" t="s">
        <v>319</v>
      </c>
      <c r="B25" s="56">
        <v>0</v>
      </c>
      <c r="C25" s="56">
        <v>212239960.46</v>
      </c>
      <c r="D25" s="56">
        <v>140413064.73</v>
      </c>
      <c r="E25" s="56">
        <v>0</v>
      </c>
      <c r="F25" s="56">
        <v>0</v>
      </c>
      <c r="G25" s="56">
        <v>0</v>
      </c>
    </row>
    <row r="26" spans="1:7" ht="15">
      <c r="A26" s="4" t="s">
        <v>323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ht="15">
      <c r="A27" s="4" t="s">
        <v>321</v>
      </c>
      <c r="B27" s="56">
        <v>115095739.2</v>
      </c>
      <c r="C27" s="56">
        <v>75543851.92000002</v>
      </c>
      <c r="D27" s="56">
        <v>120393553.28</v>
      </c>
      <c r="E27" s="56">
        <v>168727643.76</v>
      </c>
      <c r="F27" s="56">
        <v>189370937</v>
      </c>
      <c r="G27" s="56">
        <v>45672517.489999995</v>
      </c>
    </row>
    <row r="28" spans="1:7" ht="15">
      <c r="A28" s="10"/>
      <c r="B28" s="57"/>
      <c r="C28" s="57"/>
      <c r="D28" s="57"/>
      <c r="E28" s="57"/>
      <c r="F28" s="57"/>
      <c r="G28" s="57"/>
    </row>
    <row r="29" spans="1:7" ht="15">
      <c r="A29" s="3" t="s">
        <v>335</v>
      </c>
      <c r="B29" s="56">
        <v>4488534339.42</v>
      </c>
      <c r="C29" s="56">
        <v>4516411413.880001</v>
      </c>
      <c r="D29" s="56">
        <v>4236336206.160001</v>
      </c>
      <c r="E29" s="56">
        <v>5518288436.88</v>
      </c>
      <c r="F29" s="56">
        <v>7598831112.059999</v>
      </c>
      <c r="G29" s="56">
        <v>1148616933.5299997</v>
      </c>
    </row>
    <row r="30" spans="1:7" ht="15">
      <c r="A30" s="11"/>
      <c r="B30" s="11"/>
      <c r="C30" s="11"/>
      <c r="D30" s="11"/>
      <c r="E30" s="11"/>
      <c r="F30" s="11"/>
      <c r="G30" s="11"/>
    </row>
    <row r="31" ht="15">
      <c r="A31" s="9"/>
    </row>
    <row r="32" spans="1:7" ht="15">
      <c r="A32" s="271" t="s">
        <v>336</v>
      </c>
      <c r="B32" s="271"/>
      <c r="C32" s="271"/>
      <c r="D32" s="271"/>
      <c r="E32" s="271"/>
      <c r="F32" s="271"/>
      <c r="G32" s="271"/>
    </row>
    <row r="33" spans="1:7" ht="15">
      <c r="A33" s="271" t="s">
        <v>337</v>
      </c>
      <c r="B33" s="271"/>
      <c r="C33" s="271"/>
      <c r="D33" s="271"/>
      <c r="E33" s="271"/>
      <c r="F33" s="271"/>
      <c r="G33" s="271"/>
    </row>
    <row r="43" spans="1:5" ht="15">
      <c r="A43" s="20"/>
      <c r="B43" s="20"/>
      <c r="C43" s="21"/>
      <c r="D43" s="21"/>
      <c r="E43" s="21"/>
    </row>
    <row r="44" spans="1:5" ht="15">
      <c r="A44" s="22" t="s">
        <v>43</v>
      </c>
      <c r="B44" s="20"/>
      <c r="C44" s="189" t="s">
        <v>44</v>
      </c>
      <c r="D44" s="189"/>
      <c r="E44" s="189"/>
    </row>
    <row r="45" spans="1:5" ht="15">
      <c r="A45" s="23" t="s">
        <v>45</v>
      </c>
      <c r="B45" s="20"/>
      <c r="C45" s="189" t="s">
        <v>46</v>
      </c>
      <c r="D45" s="189"/>
      <c r="E45" s="189"/>
    </row>
  </sheetData>
  <mergeCells count="14">
    <mergeCell ref="A32:G32"/>
    <mergeCell ref="A33:G33"/>
    <mergeCell ref="C44:E44"/>
    <mergeCell ref="C45:E45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view="pageBreakPreview" zoomScaleSheetLayoutView="100" workbookViewId="0" topLeftCell="A1">
      <selection activeCell="B2" sqref="B2"/>
    </sheetView>
  </sheetViews>
  <sheetFormatPr defaultColWidth="10.28125" defaultRowHeight="15"/>
  <cols>
    <col min="1" max="1" width="43.8515625" style="142" customWidth="1"/>
    <col min="2" max="2" width="15.28125" style="142" bestFit="1" customWidth="1"/>
    <col min="3" max="3" width="13.421875" style="142" customWidth="1"/>
    <col min="4" max="4" width="13.28125" style="142" bestFit="1" customWidth="1"/>
    <col min="5" max="5" width="15.7109375" style="142" customWidth="1"/>
    <col min="6" max="6" width="14.00390625" style="142" bestFit="1" customWidth="1"/>
    <col min="7" max="7" width="11.57421875" style="142" bestFit="1" customWidth="1"/>
    <col min="8" max="8" width="18.8515625" style="142" bestFit="1" customWidth="1"/>
    <col min="9" max="16384" width="10.28125" style="142" customWidth="1"/>
  </cols>
  <sheetData>
    <row r="1" spans="1:8" ht="45.9" customHeight="1">
      <c r="A1" s="213" t="s">
        <v>548</v>
      </c>
      <c r="B1" s="214"/>
      <c r="C1" s="214"/>
      <c r="D1" s="214"/>
      <c r="E1" s="214"/>
      <c r="F1" s="214"/>
      <c r="G1" s="214"/>
      <c r="H1" s="215"/>
    </row>
    <row r="2" spans="1:8" ht="54" customHeight="1">
      <c r="A2" s="143" t="s">
        <v>549</v>
      </c>
      <c r="B2" s="143" t="s">
        <v>550</v>
      </c>
      <c r="C2" s="143" t="s">
        <v>551</v>
      </c>
      <c r="D2" s="143" t="s">
        <v>552</v>
      </c>
      <c r="E2" s="143" t="s">
        <v>553</v>
      </c>
      <c r="F2" s="143" t="s">
        <v>554</v>
      </c>
      <c r="G2" s="143" t="s">
        <v>555</v>
      </c>
      <c r="H2" s="143" t="s">
        <v>556</v>
      </c>
    </row>
    <row r="3" spans="1:8" ht="11.25" customHeight="1">
      <c r="A3" s="144"/>
      <c r="B3" s="145"/>
      <c r="C3" s="145"/>
      <c r="D3" s="145"/>
      <c r="E3" s="145"/>
      <c r="F3" s="145"/>
      <c r="G3" s="145"/>
      <c r="H3" s="145"/>
    </row>
    <row r="4" spans="1:8" ht="15">
      <c r="A4" s="146" t="s">
        <v>557</v>
      </c>
      <c r="B4" s="147">
        <f>+B5+B12</f>
        <v>1204560763.62</v>
      </c>
      <c r="C4" s="147">
        <f aca="true" t="shared" si="0" ref="C4:H4">+C5+C12</f>
        <v>0</v>
      </c>
      <c r="D4" s="147">
        <f t="shared" si="0"/>
        <v>17744795.66</v>
      </c>
      <c r="E4" s="147">
        <f t="shared" si="0"/>
        <v>0</v>
      </c>
      <c r="F4" s="147">
        <f t="shared" si="0"/>
        <v>1186815967.96</v>
      </c>
      <c r="G4" s="147">
        <f t="shared" si="0"/>
        <v>27927721.83</v>
      </c>
      <c r="H4" s="147">
        <f t="shared" si="0"/>
        <v>0</v>
      </c>
    </row>
    <row r="5" spans="1:8" ht="15">
      <c r="A5" s="146" t="s">
        <v>558</v>
      </c>
      <c r="B5" s="147">
        <f aca="true" t="shared" si="1" ref="B5:H5">B6+SUM(B10:B11)</f>
        <v>72173584.8</v>
      </c>
      <c r="C5" s="147">
        <f t="shared" si="1"/>
        <v>0</v>
      </c>
      <c r="D5" s="147">
        <f t="shared" si="1"/>
        <v>17744795.66</v>
      </c>
      <c r="E5" s="147">
        <f t="shared" si="1"/>
        <v>0</v>
      </c>
      <c r="F5" s="147">
        <f t="shared" si="1"/>
        <v>54428789.14</v>
      </c>
      <c r="G5" s="147">
        <f t="shared" si="1"/>
        <v>27927721.83</v>
      </c>
      <c r="H5" s="147">
        <f t="shared" si="1"/>
        <v>0</v>
      </c>
    </row>
    <row r="6" spans="1:8" ht="15">
      <c r="A6" s="148" t="s">
        <v>559</v>
      </c>
      <c r="B6" s="149">
        <f aca="true" t="shared" si="2" ref="B6:H6">SUM(B7:B9)</f>
        <v>72173584.8</v>
      </c>
      <c r="C6" s="149">
        <f t="shared" si="2"/>
        <v>0</v>
      </c>
      <c r="D6" s="149">
        <f t="shared" si="2"/>
        <v>17744795.66</v>
      </c>
      <c r="E6" s="149">
        <f t="shared" si="2"/>
        <v>0</v>
      </c>
      <c r="F6" s="149">
        <f t="shared" si="2"/>
        <v>54428789.14</v>
      </c>
      <c r="G6" s="149">
        <f t="shared" si="2"/>
        <v>27927721.83</v>
      </c>
      <c r="H6" s="149">
        <f t="shared" si="2"/>
        <v>0</v>
      </c>
    </row>
    <row r="7" spans="1:8" ht="15">
      <c r="A7" s="148" t="s">
        <v>560</v>
      </c>
      <c r="B7" s="149">
        <v>31927784.8</v>
      </c>
      <c r="D7" s="149">
        <v>2518660</v>
      </c>
      <c r="E7" s="149">
        <v>0</v>
      </c>
      <c r="F7" s="149">
        <v>24201649.14</v>
      </c>
      <c r="G7" s="149">
        <v>5124383.17</v>
      </c>
      <c r="H7" s="149">
        <v>0</v>
      </c>
    </row>
    <row r="8" spans="1:8" ht="15">
      <c r="A8" s="148" t="s">
        <v>561</v>
      </c>
      <c r="B8" s="149">
        <v>30000000</v>
      </c>
      <c r="C8" s="149">
        <v>0</v>
      </c>
      <c r="D8" s="149">
        <v>7500000</v>
      </c>
      <c r="E8" s="149">
        <v>0</v>
      </c>
      <c r="F8" s="149">
        <v>22500000</v>
      </c>
      <c r="G8" s="149">
        <v>10907833.1</v>
      </c>
      <c r="H8" s="149">
        <v>0</v>
      </c>
    </row>
    <row r="9" spans="1:8" ht="15">
      <c r="A9" s="148" t="s">
        <v>562</v>
      </c>
      <c r="B9" s="149">
        <v>10245800</v>
      </c>
      <c r="C9" s="149">
        <v>0</v>
      </c>
      <c r="D9" s="149">
        <v>7726135.66</v>
      </c>
      <c r="E9" s="149">
        <v>0</v>
      </c>
      <c r="F9" s="149">
        <v>7727140</v>
      </c>
      <c r="G9" s="149">
        <v>11895505.56</v>
      </c>
      <c r="H9" s="149">
        <v>0</v>
      </c>
    </row>
    <row r="10" spans="1:8" ht="15">
      <c r="A10" s="148" t="s">
        <v>563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</row>
    <row r="11" spans="1:8" ht="15">
      <c r="A11" s="148" t="s">
        <v>564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</row>
    <row r="12" spans="1:8" ht="15">
      <c r="A12" s="146" t="s">
        <v>565</v>
      </c>
      <c r="B12" s="147">
        <f aca="true" t="shared" si="3" ref="B12:H12">B13+B17+B18</f>
        <v>1132387178.82</v>
      </c>
      <c r="C12" s="147">
        <f t="shared" si="3"/>
        <v>0</v>
      </c>
      <c r="D12" s="147">
        <f t="shared" si="3"/>
        <v>0</v>
      </c>
      <c r="E12" s="147">
        <f t="shared" si="3"/>
        <v>0</v>
      </c>
      <c r="F12" s="147">
        <f t="shared" si="3"/>
        <v>1132387178.82</v>
      </c>
      <c r="G12" s="147">
        <f t="shared" si="3"/>
        <v>0</v>
      </c>
      <c r="H12" s="147">
        <f t="shared" si="3"/>
        <v>0</v>
      </c>
    </row>
    <row r="13" spans="1:8" ht="15">
      <c r="A13" s="148" t="s">
        <v>566</v>
      </c>
      <c r="B13" s="149">
        <f>SUM(B14:B16)</f>
        <v>1132387178.82</v>
      </c>
      <c r="C13" s="149">
        <f aca="true" t="shared" si="4" ref="C13:H13">SUM(C14:C16)</f>
        <v>0</v>
      </c>
      <c r="D13" s="149">
        <f t="shared" si="4"/>
        <v>0</v>
      </c>
      <c r="E13" s="149">
        <f t="shared" si="4"/>
        <v>0</v>
      </c>
      <c r="F13" s="149">
        <f t="shared" si="4"/>
        <v>1132387178.82</v>
      </c>
      <c r="G13" s="149">
        <f t="shared" si="4"/>
        <v>0</v>
      </c>
      <c r="H13" s="149">
        <f t="shared" si="4"/>
        <v>0</v>
      </c>
    </row>
    <row r="14" spans="1:8" ht="15">
      <c r="A14" s="148" t="s">
        <v>567</v>
      </c>
      <c r="B14" s="149">
        <v>213780450</v>
      </c>
      <c r="C14" s="149">
        <v>0</v>
      </c>
      <c r="D14" s="149">
        <v>0</v>
      </c>
      <c r="E14" s="149">
        <v>0</v>
      </c>
      <c r="F14" s="149">
        <v>213780450</v>
      </c>
      <c r="G14" s="149">
        <v>0</v>
      </c>
      <c r="H14" s="149">
        <v>0</v>
      </c>
    </row>
    <row r="15" spans="1:8" ht="15">
      <c r="A15" s="148" t="s">
        <v>568</v>
      </c>
      <c r="B15" s="149">
        <v>435000000</v>
      </c>
      <c r="C15" s="149">
        <v>0</v>
      </c>
      <c r="D15" s="149">
        <v>0</v>
      </c>
      <c r="E15" s="149">
        <v>0</v>
      </c>
      <c r="F15" s="149">
        <v>435000000</v>
      </c>
      <c r="G15" s="149">
        <v>0</v>
      </c>
      <c r="H15" s="149">
        <v>0</v>
      </c>
    </row>
    <row r="16" spans="1:8" ht="15">
      <c r="A16" s="148" t="s">
        <v>569</v>
      </c>
      <c r="B16" s="149">
        <v>483606728.82</v>
      </c>
      <c r="C16" s="149">
        <v>0</v>
      </c>
      <c r="D16" s="149">
        <v>0</v>
      </c>
      <c r="E16" s="149">
        <v>0</v>
      </c>
      <c r="F16" s="149">
        <v>483606728.82</v>
      </c>
      <c r="G16" s="149">
        <v>0</v>
      </c>
      <c r="H16" s="149">
        <v>0</v>
      </c>
    </row>
    <row r="17" spans="1:8" ht="15">
      <c r="A17" s="148" t="s">
        <v>570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</row>
    <row r="18" spans="1:8" ht="15">
      <c r="A18" s="148" t="s">
        <v>571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</row>
    <row r="19" spans="1:8" ht="15">
      <c r="A19" s="146" t="s">
        <v>572</v>
      </c>
      <c r="B19" s="147">
        <v>244067921</v>
      </c>
      <c r="C19" s="150"/>
      <c r="D19" s="150"/>
      <c r="E19" s="150"/>
      <c r="F19" s="147">
        <v>259104185.98</v>
      </c>
      <c r="G19" s="150"/>
      <c r="H19" s="150"/>
    </row>
    <row r="20" spans="1:8" ht="5.1" customHeight="1">
      <c r="A20" s="146"/>
      <c r="B20" s="147"/>
      <c r="C20" s="147"/>
      <c r="D20" s="147"/>
      <c r="E20" s="147"/>
      <c r="F20" s="147"/>
      <c r="G20" s="147"/>
      <c r="H20" s="147"/>
    </row>
    <row r="21" spans="1:8" ht="16.5" customHeight="1">
      <c r="A21" s="146" t="s">
        <v>573</v>
      </c>
      <c r="B21" s="147">
        <f>+B4+B19</f>
        <v>1448628684.62</v>
      </c>
      <c r="C21" s="147">
        <f>+C4</f>
        <v>0</v>
      </c>
      <c r="D21" s="151">
        <f>+D4</f>
        <v>17744795.66</v>
      </c>
      <c r="E21" s="147">
        <f>+E4</f>
        <v>0</v>
      </c>
      <c r="F21" s="147">
        <f>+F4+F19</f>
        <v>1445920153.94</v>
      </c>
      <c r="G21" s="147">
        <f>+G4</f>
        <v>27927721.83</v>
      </c>
      <c r="H21" s="147">
        <f>+H4</f>
        <v>0</v>
      </c>
    </row>
    <row r="22" spans="1:8" ht="5.1" customHeight="1">
      <c r="A22" s="146"/>
      <c r="B22" s="147"/>
      <c r="C22" s="147"/>
      <c r="D22" s="147"/>
      <c r="E22" s="147"/>
      <c r="F22" s="147"/>
      <c r="G22" s="147"/>
      <c r="H22" s="147"/>
    </row>
    <row r="23" spans="1:8" ht="16.5" customHeight="1">
      <c r="A23" s="146" t="s">
        <v>574</v>
      </c>
      <c r="B23" s="152"/>
      <c r="C23" s="152"/>
      <c r="D23" s="152"/>
      <c r="E23" s="152"/>
      <c r="F23" s="152"/>
      <c r="G23" s="152"/>
      <c r="H23" s="152"/>
    </row>
    <row r="24" spans="1:8" ht="15">
      <c r="A24" s="153" t="s">
        <v>575</v>
      </c>
      <c r="B24" s="216" t="s">
        <v>576</v>
      </c>
      <c r="C24" s="217"/>
      <c r="D24" s="217"/>
      <c r="E24" s="217"/>
      <c r="F24" s="217"/>
      <c r="G24" s="217"/>
      <c r="H24" s="218"/>
    </row>
    <row r="25" spans="1:8" ht="15">
      <c r="A25" s="153" t="s">
        <v>577</v>
      </c>
      <c r="B25" s="219"/>
      <c r="C25" s="220"/>
      <c r="D25" s="220"/>
      <c r="E25" s="220"/>
      <c r="F25" s="220"/>
      <c r="G25" s="220"/>
      <c r="H25" s="221"/>
    </row>
    <row r="26" spans="1:8" ht="15">
      <c r="A26" s="153" t="s">
        <v>578</v>
      </c>
      <c r="B26" s="222"/>
      <c r="C26" s="223"/>
      <c r="D26" s="223"/>
      <c r="E26" s="223"/>
      <c r="F26" s="223"/>
      <c r="G26" s="223"/>
      <c r="H26" s="224"/>
    </row>
    <row r="27" spans="1:8" ht="5.1" customHeight="1">
      <c r="A27" s="153"/>
      <c r="B27" s="154"/>
      <c r="C27" s="154"/>
      <c r="D27" s="154"/>
      <c r="E27" s="154"/>
      <c r="F27" s="154"/>
      <c r="G27" s="154"/>
      <c r="H27" s="154"/>
    </row>
    <row r="28" spans="1:8" ht="23.25" customHeight="1">
      <c r="A28" s="146" t="s">
        <v>579</v>
      </c>
      <c r="B28" s="154"/>
      <c r="C28" s="154"/>
      <c r="D28" s="154"/>
      <c r="E28" s="154"/>
      <c r="F28" s="154"/>
      <c r="G28" s="154"/>
      <c r="H28" s="154"/>
    </row>
    <row r="29" spans="1:8" ht="15">
      <c r="A29" s="153" t="s">
        <v>580</v>
      </c>
      <c r="B29" s="216" t="s">
        <v>576</v>
      </c>
      <c r="C29" s="217"/>
      <c r="D29" s="217"/>
      <c r="E29" s="217"/>
      <c r="F29" s="217"/>
      <c r="G29" s="217"/>
      <c r="H29" s="218"/>
    </row>
    <row r="30" spans="1:8" ht="15">
      <c r="A30" s="153" t="s">
        <v>581</v>
      </c>
      <c r="B30" s="219"/>
      <c r="C30" s="220"/>
      <c r="D30" s="220"/>
      <c r="E30" s="220"/>
      <c r="F30" s="220"/>
      <c r="G30" s="220"/>
      <c r="H30" s="221"/>
    </row>
    <row r="31" spans="1:8" ht="15">
      <c r="A31" s="153" t="s">
        <v>582</v>
      </c>
      <c r="B31" s="219"/>
      <c r="C31" s="220"/>
      <c r="D31" s="220"/>
      <c r="E31" s="220"/>
      <c r="F31" s="220"/>
      <c r="G31" s="220"/>
      <c r="H31" s="221"/>
    </row>
    <row r="32" spans="1:8" ht="5.1" customHeight="1">
      <c r="A32" s="155"/>
      <c r="B32" s="222"/>
      <c r="C32" s="223"/>
      <c r="D32" s="223"/>
      <c r="E32" s="223"/>
      <c r="F32" s="223"/>
      <c r="G32" s="223"/>
      <c r="H32" s="224"/>
    </row>
    <row r="33" spans="1:8" ht="11.25" customHeight="1">
      <c r="A33" s="156"/>
      <c r="B33" s="156"/>
      <c r="C33" s="156"/>
      <c r="D33" s="156"/>
      <c r="E33" s="156"/>
      <c r="F33" s="156"/>
      <c r="G33" s="156"/>
      <c r="H33" s="156"/>
    </row>
    <row r="34" spans="1:6" ht="11.25" customHeight="1">
      <c r="A34" s="225" t="s">
        <v>583</v>
      </c>
      <c r="B34" s="227" t="s">
        <v>584</v>
      </c>
      <c r="C34" s="227" t="s">
        <v>585</v>
      </c>
      <c r="D34" s="227" t="s">
        <v>586</v>
      </c>
      <c r="E34" s="227" t="s">
        <v>587</v>
      </c>
      <c r="F34" s="227" t="s">
        <v>588</v>
      </c>
    </row>
    <row r="35" spans="1:6" ht="15">
      <c r="A35" s="225"/>
      <c r="B35" s="227"/>
      <c r="C35" s="227"/>
      <c r="D35" s="227"/>
      <c r="E35" s="227"/>
      <c r="F35" s="227"/>
    </row>
    <row r="36" spans="1:6" ht="15">
      <c r="A36" s="226"/>
      <c r="B36" s="228"/>
      <c r="C36" s="228"/>
      <c r="D36" s="228"/>
      <c r="E36" s="228"/>
      <c r="F36" s="228"/>
    </row>
    <row r="37" spans="1:6" ht="15">
      <c r="A37" s="157" t="s">
        <v>589</v>
      </c>
      <c r="B37" s="157" t="s">
        <v>590</v>
      </c>
      <c r="C37" s="157" t="s">
        <v>591</v>
      </c>
      <c r="D37" s="157" t="s">
        <v>592</v>
      </c>
      <c r="E37" s="157" t="s">
        <v>593</v>
      </c>
      <c r="F37" s="157" t="s">
        <v>594</v>
      </c>
    </row>
    <row r="38" spans="1:6" ht="15">
      <c r="A38" s="158" t="s">
        <v>595</v>
      </c>
      <c r="B38" s="159"/>
      <c r="C38" s="160"/>
      <c r="D38" s="160"/>
      <c r="E38" s="160"/>
      <c r="F38" s="160"/>
    </row>
    <row r="39" spans="1:6" ht="15">
      <c r="A39" s="153" t="s">
        <v>596</v>
      </c>
      <c r="B39" s="203" t="s">
        <v>576</v>
      </c>
      <c r="C39" s="204"/>
      <c r="D39" s="204"/>
      <c r="E39" s="204"/>
      <c r="F39" s="205"/>
    </row>
    <row r="40" spans="1:6" ht="15">
      <c r="A40" s="153" t="s">
        <v>597</v>
      </c>
      <c r="B40" s="206"/>
      <c r="C40" s="207"/>
      <c r="D40" s="207"/>
      <c r="E40" s="207"/>
      <c r="F40" s="208"/>
    </row>
    <row r="41" spans="1:6" ht="15">
      <c r="A41" s="155" t="s">
        <v>598</v>
      </c>
      <c r="B41" s="209"/>
      <c r="C41" s="210"/>
      <c r="D41" s="210"/>
      <c r="E41" s="210"/>
      <c r="F41" s="211"/>
    </row>
    <row r="42" spans="1:8" ht="15">
      <c r="A42" s="212"/>
      <c r="B42" s="212"/>
      <c r="C42" s="212"/>
      <c r="D42" s="212"/>
      <c r="E42" s="212"/>
      <c r="F42" s="212"/>
      <c r="G42" s="212"/>
      <c r="H42" s="212"/>
    </row>
    <row r="43" spans="1:8" ht="15">
      <c r="A43" s="212"/>
      <c r="B43" s="212"/>
      <c r="C43" s="212"/>
      <c r="D43" s="212"/>
      <c r="E43" s="212"/>
      <c r="F43" s="212"/>
      <c r="G43" s="212"/>
      <c r="H43" s="212"/>
    </row>
    <row r="44" spans="2:6" ht="15">
      <c r="B44" s="161"/>
      <c r="C44" s="162"/>
      <c r="D44" s="162"/>
      <c r="E44" s="162"/>
      <c r="F44" s="162"/>
    </row>
    <row r="45" spans="2:6" ht="15">
      <c r="B45" s="161"/>
      <c r="C45" s="162"/>
      <c r="D45" s="162"/>
      <c r="E45" s="162"/>
      <c r="F45" s="162"/>
    </row>
    <row r="46" spans="2:6" ht="15">
      <c r="B46" s="161"/>
      <c r="C46" s="162"/>
      <c r="D46" s="162"/>
      <c r="E46" s="162"/>
      <c r="F46" s="162"/>
    </row>
    <row r="47" spans="2:6" ht="15">
      <c r="B47" s="161"/>
      <c r="C47" s="162"/>
      <c r="D47" s="162"/>
      <c r="E47" s="162"/>
      <c r="F47" s="162"/>
    </row>
    <row r="48" spans="2:6" ht="15">
      <c r="B48" s="161"/>
      <c r="C48" s="162"/>
      <c r="D48" s="162"/>
      <c r="E48" s="162"/>
      <c r="F48" s="162"/>
    </row>
    <row r="49" spans="2:5" ht="15">
      <c r="B49" s="161"/>
      <c r="C49" s="162"/>
      <c r="D49" s="162"/>
      <c r="E49" s="162"/>
    </row>
    <row r="50" spans="2:6" ht="15">
      <c r="B50" s="161"/>
      <c r="C50" s="162"/>
      <c r="D50" s="162"/>
      <c r="E50" s="162"/>
      <c r="F50" s="162"/>
    </row>
    <row r="51" spans="2:6" ht="15">
      <c r="B51" s="161"/>
      <c r="C51" s="162"/>
      <c r="D51" s="162"/>
      <c r="E51" s="162"/>
      <c r="F51" s="162"/>
    </row>
    <row r="52" spans="2:6" ht="15">
      <c r="B52" s="161"/>
      <c r="C52" s="162"/>
      <c r="D52" s="162"/>
      <c r="E52" s="162"/>
      <c r="F52" s="162"/>
    </row>
    <row r="53" spans="2:6" ht="15">
      <c r="B53" s="161"/>
      <c r="C53" s="162"/>
      <c r="D53" s="162"/>
      <c r="E53" s="162"/>
      <c r="F53" s="162"/>
    </row>
    <row r="54" spans="2:6" ht="15">
      <c r="B54" s="161"/>
      <c r="C54" s="162"/>
      <c r="D54" s="162"/>
      <c r="E54" s="162"/>
      <c r="F54" s="162"/>
    </row>
    <row r="55" spans="2:6" ht="15">
      <c r="B55" s="161"/>
      <c r="C55" s="162"/>
      <c r="D55" s="162"/>
      <c r="E55" s="162"/>
      <c r="F55" s="162"/>
    </row>
    <row r="56" spans="2:6" ht="15">
      <c r="B56" s="161"/>
      <c r="C56" s="163"/>
      <c r="D56" s="163"/>
      <c r="E56" s="163"/>
      <c r="F56" s="162"/>
    </row>
    <row r="57" spans="1:6" ht="11.25" customHeight="1">
      <c r="A57" s="22" t="s">
        <v>43</v>
      </c>
      <c r="B57" s="161"/>
      <c r="C57" s="189" t="s">
        <v>44</v>
      </c>
      <c r="D57" s="189"/>
      <c r="E57" s="189"/>
      <c r="F57" s="162"/>
    </row>
    <row r="58" spans="1:6" ht="15">
      <c r="A58" s="108" t="s">
        <v>547</v>
      </c>
      <c r="B58" s="161"/>
      <c r="C58" s="189" t="s">
        <v>600</v>
      </c>
      <c r="D58" s="189"/>
      <c r="E58" s="189"/>
      <c r="F58" s="162"/>
    </row>
    <row r="59" spans="2:6" ht="15">
      <c r="B59" s="161"/>
      <c r="C59" s="162"/>
      <c r="D59" s="162"/>
      <c r="E59" s="162"/>
      <c r="F59" s="162"/>
    </row>
    <row r="60" spans="2:6" ht="15">
      <c r="B60" s="161"/>
      <c r="C60" s="162"/>
      <c r="D60" s="162"/>
      <c r="E60" s="162"/>
      <c r="F60" s="162"/>
    </row>
    <row r="61" spans="2:6" ht="15">
      <c r="B61" s="161"/>
      <c r="C61" s="162"/>
      <c r="D61" s="162"/>
      <c r="E61" s="162"/>
      <c r="F61" s="162"/>
    </row>
    <row r="62" spans="2:6" ht="15">
      <c r="B62" s="161"/>
      <c r="C62" s="162"/>
      <c r="D62" s="162"/>
      <c r="E62" s="162"/>
      <c r="F62" s="162"/>
    </row>
    <row r="63" spans="2:6" ht="15">
      <c r="B63" s="161"/>
      <c r="C63" s="162"/>
      <c r="D63" s="162"/>
      <c r="E63" s="162"/>
      <c r="F63" s="162"/>
    </row>
    <row r="64" spans="2:6" ht="15">
      <c r="B64" s="161"/>
      <c r="C64" s="162"/>
      <c r="D64" s="162"/>
      <c r="E64" s="162"/>
      <c r="F64" s="162"/>
    </row>
    <row r="65" spans="2:6" ht="15">
      <c r="B65" s="161"/>
      <c r="C65" s="162"/>
      <c r="D65" s="162"/>
      <c r="E65" s="162"/>
      <c r="F65" s="162"/>
    </row>
    <row r="66" spans="2:6" ht="15">
      <c r="B66" s="161"/>
      <c r="C66" s="162"/>
      <c r="D66" s="162"/>
      <c r="E66" s="162"/>
      <c r="F66" s="162"/>
    </row>
    <row r="67" spans="2:6" ht="15">
      <c r="B67" s="161"/>
      <c r="C67" s="162"/>
      <c r="D67" s="162"/>
      <c r="E67" s="162"/>
      <c r="F67" s="162"/>
    </row>
    <row r="68" spans="2:6" ht="15">
      <c r="B68" s="161"/>
      <c r="C68" s="162"/>
      <c r="D68" s="162"/>
      <c r="E68" s="162"/>
      <c r="F68" s="162"/>
    </row>
    <row r="69" spans="2:6" ht="15">
      <c r="B69" s="161"/>
      <c r="C69" s="162"/>
      <c r="D69" s="162"/>
      <c r="E69" s="162"/>
      <c r="F69" s="162"/>
    </row>
    <row r="70" spans="2:6" ht="15">
      <c r="B70" s="161"/>
      <c r="C70" s="162"/>
      <c r="D70" s="162"/>
      <c r="E70" s="162"/>
      <c r="F70" s="162"/>
    </row>
    <row r="71" spans="2:6" ht="15">
      <c r="B71" s="161"/>
      <c r="C71" s="162"/>
      <c r="D71" s="162"/>
      <c r="E71" s="162"/>
      <c r="F71" s="162"/>
    </row>
    <row r="72" spans="2:6" ht="15">
      <c r="B72" s="161"/>
      <c r="C72" s="162"/>
      <c r="D72" s="162"/>
      <c r="E72" s="162"/>
      <c r="F72" s="162"/>
    </row>
    <row r="73" spans="2:6" ht="15">
      <c r="B73" s="161"/>
      <c r="C73" s="162"/>
      <c r="D73" s="162"/>
      <c r="E73" s="162"/>
      <c r="F73" s="162"/>
    </row>
    <row r="74" spans="2:6" ht="15">
      <c r="B74" s="161"/>
      <c r="C74" s="162"/>
      <c r="D74" s="162"/>
      <c r="E74" s="162"/>
      <c r="F74" s="162"/>
    </row>
    <row r="75" spans="2:6" ht="15">
      <c r="B75" s="161"/>
      <c r="C75" s="162"/>
      <c r="D75" s="162"/>
      <c r="E75" s="162"/>
      <c r="F75" s="162"/>
    </row>
    <row r="76" ht="15">
      <c r="B76" s="161"/>
    </row>
    <row r="77" ht="15">
      <c r="B77" s="161"/>
    </row>
    <row r="78" ht="15">
      <c r="B78" s="161"/>
    </row>
    <row r="79" ht="15">
      <c r="B79" s="161"/>
    </row>
    <row r="80" ht="15">
      <c r="B80" s="161"/>
    </row>
    <row r="81" ht="15">
      <c r="B81" s="161"/>
    </row>
    <row r="82" ht="15">
      <c r="B82" s="161"/>
    </row>
    <row r="83" ht="15">
      <c r="B83" s="161"/>
    </row>
    <row r="84" ht="15">
      <c r="B84" s="161"/>
    </row>
  </sheetData>
  <mergeCells count="13">
    <mergeCell ref="B39:F41"/>
    <mergeCell ref="A42:H43"/>
    <mergeCell ref="C57:E57"/>
    <mergeCell ref="C58:E58"/>
    <mergeCell ref="A1:H1"/>
    <mergeCell ref="B24:H26"/>
    <mergeCell ref="B29:H32"/>
    <mergeCell ref="A34:A36"/>
    <mergeCell ref="B34:B36"/>
    <mergeCell ref="C34:C36"/>
    <mergeCell ref="D34:D36"/>
    <mergeCell ref="E34:E36"/>
    <mergeCell ref="F34:F36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scale="75" r:id="rId2"/>
  <ignoredErrors>
    <ignoredError sqref="B4:H4" unlockedFormula="1"/>
    <ignoredError sqref="B5:H32" formulaRange="1" unlockedFormula="1"/>
    <ignoredError sqref="A33:H56 A5:A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view="pageBreakPreview" zoomScaleSheetLayoutView="100" workbookViewId="0" topLeftCell="A1">
      <selection activeCell="C6" sqref="C6"/>
    </sheetView>
  </sheetViews>
  <sheetFormatPr defaultColWidth="11.421875" defaultRowHeight="15"/>
  <cols>
    <col min="1" max="1" width="2.140625" style="0" customWidth="1"/>
    <col min="2" max="2" width="39.140625" style="0" customWidth="1"/>
    <col min="5" max="5" width="11.8515625" style="0" customWidth="1"/>
    <col min="9" max="9" width="16.00390625" style="0" customWidth="1"/>
  </cols>
  <sheetData>
    <row r="1" spans="2:13" s="165" customFormat="1" ht="37.5" customHeight="1">
      <c r="B1" s="230" t="s">
        <v>601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164"/>
    </row>
    <row r="2" spans="2:12" ht="15">
      <c r="B2" s="231" t="s">
        <v>425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5">
      <c r="B3" s="234" t="s">
        <v>602</v>
      </c>
      <c r="C3" s="235"/>
      <c r="D3" s="235"/>
      <c r="E3" s="235"/>
      <c r="F3" s="235"/>
      <c r="G3" s="235"/>
      <c r="H3" s="235"/>
      <c r="I3" s="235"/>
      <c r="J3" s="235"/>
      <c r="K3" s="235"/>
      <c r="L3" s="236"/>
    </row>
    <row r="4" spans="2:12" ht="15">
      <c r="B4" s="237" t="s">
        <v>603</v>
      </c>
      <c r="C4" s="238"/>
      <c r="D4" s="238"/>
      <c r="E4" s="238"/>
      <c r="F4" s="238"/>
      <c r="G4" s="238"/>
      <c r="H4" s="238"/>
      <c r="I4" s="238"/>
      <c r="J4" s="238"/>
      <c r="K4" s="238"/>
      <c r="L4" s="239"/>
    </row>
    <row r="5" spans="2:12" ht="15">
      <c r="B5" s="234" t="s">
        <v>2</v>
      </c>
      <c r="C5" s="235"/>
      <c r="D5" s="235"/>
      <c r="E5" s="235"/>
      <c r="F5" s="235"/>
      <c r="G5" s="235"/>
      <c r="H5" s="235"/>
      <c r="I5" s="235"/>
      <c r="J5" s="235"/>
      <c r="K5" s="235"/>
      <c r="L5" s="236"/>
    </row>
    <row r="6" spans="2:12" ht="138" customHeight="1">
      <c r="B6" s="166" t="s">
        <v>604</v>
      </c>
      <c r="C6" s="166" t="s">
        <v>605</v>
      </c>
      <c r="D6" s="166" t="s">
        <v>606</v>
      </c>
      <c r="E6" s="166" t="s">
        <v>607</v>
      </c>
      <c r="F6" s="166" t="s">
        <v>608</v>
      </c>
      <c r="G6" s="166" t="s">
        <v>609</v>
      </c>
      <c r="H6" s="166" t="s">
        <v>610</v>
      </c>
      <c r="I6" s="166" t="s">
        <v>611</v>
      </c>
      <c r="J6" s="167" t="str">
        <f>MONTO1</f>
        <v>Monto pagado de la inversión al 30 de marzo de 2017 (k)</v>
      </c>
      <c r="K6" s="167" t="str">
        <f>MONTO2</f>
        <v>Monto pagado de la inversión actualizado al 30 de marzo de 2017 (l)</v>
      </c>
      <c r="L6" s="167" t="str">
        <f>SALDO_PENDIENTE</f>
        <v>Saldo pendiente por pagar de la inversión al 30 de marzo de 2017 (m = g – l)</v>
      </c>
    </row>
    <row r="7" spans="2:12" ht="15"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2:12" ht="15">
      <c r="B8" s="170" t="s">
        <v>612</v>
      </c>
      <c r="C8" s="171"/>
      <c r="D8" s="171"/>
      <c r="E8" s="171"/>
      <c r="F8" s="172"/>
      <c r="G8" s="173"/>
      <c r="H8" s="172"/>
      <c r="I8" s="172"/>
      <c r="J8" s="172"/>
      <c r="K8" s="172"/>
      <c r="L8" s="172"/>
    </row>
    <row r="9" spans="2:12" s="175" customFormat="1" ht="15">
      <c r="B9" s="174"/>
      <c r="C9" s="171"/>
      <c r="D9" s="171"/>
      <c r="E9" s="171"/>
      <c r="F9" s="173"/>
      <c r="G9" s="173"/>
      <c r="H9" s="173"/>
      <c r="I9" s="173"/>
      <c r="J9" s="173"/>
      <c r="K9" s="173"/>
      <c r="L9" s="173"/>
    </row>
    <row r="10" spans="2:12" ht="15">
      <c r="B10" s="176" t="s">
        <v>212</v>
      </c>
      <c r="C10" s="171"/>
      <c r="D10" s="171"/>
      <c r="E10" s="171"/>
      <c r="F10" s="177"/>
      <c r="G10" s="173"/>
      <c r="H10" s="177"/>
      <c r="I10" s="177"/>
      <c r="J10" s="177"/>
      <c r="K10" s="177"/>
      <c r="L10" s="177"/>
    </row>
    <row r="11" spans="2:12" ht="15">
      <c r="B11" s="170" t="s">
        <v>613</v>
      </c>
      <c r="C11" s="171"/>
      <c r="D11" s="171"/>
      <c r="E11" s="171"/>
      <c r="F11" s="172"/>
      <c r="G11" s="173"/>
      <c r="H11" s="172"/>
      <c r="I11" s="172"/>
      <c r="J11" s="172"/>
      <c r="K11" s="172"/>
      <c r="L11" s="172"/>
    </row>
    <row r="12" spans="2:12" s="175" customFormat="1" ht="15">
      <c r="B12" s="174"/>
      <c r="C12" s="171"/>
      <c r="D12" s="171"/>
      <c r="E12" s="171"/>
      <c r="F12" s="173"/>
      <c r="G12" s="173"/>
      <c r="H12" s="173"/>
      <c r="I12" s="173"/>
      <c r="J12" s="173"/>
      <c r="K12" s="173"/>
      <c r="L12" s="173"/>
    </row>
    <row r="13" spans="2:12" s="175" customFormat="1" ht="15">
      <c r="B13" s="174"/>
      <c r="C13" s="171"/>
      <c r="D13" s="171"/>
      <c r="E13" s="171"/>
      <c r="F13" s="173"/>
      <c r="G13" s="173"/>
      <c r="H13" s="173"/>
      <c r="I13" s="173"/>
      <c r="J13" s="173"/>
      <c r="K13" s="173"/>
      <c r="L13" s="173"/>
    </row>
    <row r="14" spans="2:12" ht="28.8">
      <c r="B14" s="178" t="s">
        <v>614</v>
      </c>
      <c r="C14" s="171"/>
      <c r="D14" s="171"/>
      <c r="E14" s="171"/>
      <c r="F14" s="172"/>
      <c r="G14" s="173"/>
      <c r="H14" s="172"/>
      <c r="I14" s="172"/>
      <c r="J14" s="172"/>
      <c r="K14" s="172"/>
      <c r="L14" s="172"/>
    </row>
    <row r="15" spans="2:12" ht="15">
      <c r="B15" s="11"/>
      <c r="C15" s="179"/>
      <c r="D15" s="8"/>
      <c r="E15" s="8"/>
      <c r="F15" s="8"/>
      <c r="G15" s="8"/>
      <c r="H15" s="8"/>
      <c r="I15" s="8"/>
      <c r="J15" s="8"/>
      <c r="K15" s="8"/>
      <c r="L15" s="8"/>
    </row>
    <row r="17" spans="2:4" s="182" customFormat="1" ht="10.2">
      <c r="B17" s="180" t="s">
        <v>599</v>
      </c>
      <c r="C17" s="181"/>
      <c r="D17" s="181"/>
    </row>
    <row r="18" spans="3:4" s="182" customFormat="1" ht="10.2">
      <c r="C18" s="181"/>
      <c r="D18" s="181"/>
    </row>
    <row r="19" spans="3:4" s="182" customFormat="1" ht="10.2">
      <c r="C19" s="181"/>
      <c r="D19" s="181"/>
    </row>
    <row r="20" spans="3:4" s="182" customFormat="1" ht="10.2">
      <c r="C20" s="181"/>
      <c r="D20" s="181"/>
    </row>
    <row r="21" spans="3:4" s="182" customFormat="1" ht="10.2">
      <c r="C21" s="181"/>
      <c r="D21" s="181"/>
    </row>
    <row r="22" spans="3:4" s="182" customFormat="1" ht="10.2">
      <c r="C22" s="181"/>
      <c r="D22" s="181"/>
    </row>
    <row r="23" spans="3:4" s="182" customFormat="1" ht="10.2">
      <c r="C23" s="181"/>
      <c r="D23" s="181"/>
    </row>
    <row r="24" spans="3:4" s="182" customFormat="1" ht="10.2">
      <c r="C24" s="181"/>
      <c r="D24" s="181"/>
    </row>
    <row r="25" spans="3:4" s="182" customFormat="1" ht="10.2">
      <c r="C25" s="181"/>
      <c r="D25" s="181"/>
    </row>
    <row r="26" spans="3:4" s="182" customFormat="1" ht="10.2">
      <c r="C26" s="181"/>
      <c r="D26" s="181"/>
    </row>
    <row r="27" spans="3:4" s="182" customFormat="1" ht="10.2">
      <c r="C27" s="181"/>
      <c r="D27" s="181"/>
    </row>
    <row r="28" spans="3:4" s="182" customFormat="1" ht="10.2">
      <c r="C28" s="181"/>
      <c r="D28" s="181"/>
    </row>
    <row r="29" s="182" customFormat="1" ht="10.2"/>
    <row r="30" spans="2:10" s="182" customFormat="1" ht="10.2">
      <c r="B30" s="183"/>
      <c r="C30" s="184"/>
      <c r="D30" s="184"/>
      <c r="E30" s="184"/>
      <c r="F30" s="184"/>
      <c r="H30" s="183"/>
      <c r="I30" s="183"/>
      <c r="J30" s="183"/>
    </row>
    <row r="31" spans="2:10" s="182" customFormat="1" ht="32.25" customHeight="1">
      <c r="B31" s="185" t="s">
        <v>615</v>
      </c>
      <c r="C31" s="185"/>
      <c r="D31" s="185"/>
      <c r="E31" s="185"/>
      <c r="F31" s="185"/>
      <c r="H31" s="229" t="s">
        <v>616</v>
      </c>
      <c r="I31" s="229"/>
      <c r="J31" s="229"/>
    </row>
  </sheetData>
  <mergeCells count="6">
    <mergeCell ref="H31:J31"/>
    <mergeCell ref="B1:L1"/>
    <mergeCell ref="B2:L2"/>
    <mergeCell ref="B3:L3"/>
    <mergeCell ref="B4:L4"/>
    <mergeCell ref="B5:L5"/>
  </mergeCells>
  <dataValidations count="5">
    <dataValidation type="date" operator="greaterThanOrEqual" allowBlank="1" showInputMessage="1" showErrorMessage="1" sqref="C9:E9 C12:E13">
      <formula1>36526</formula1>
    </dataValidation>
    <dataValidation allowBlank="1" showInputMessage="1" showErrorMessage="1" prompt="Saldo pendiente por pagar de la inversión al XX de XXXX de 20XN (m = g - l)" sqref="L6"/>
    <dataValidation allowBlank="1" showInputMessage="1" showErrorMessage="1" prompt="Monto pagado de la inversión actualizado al XX de XXXX de 20XN (k)" sqref="K6"/>
    <dataValidation allowBlank="1" showInputMessage="1" showErrorMessage="1" prompt="Monto pagado de la inversión al XX de XXXX de 20XN (k)" sqref="J6"/>
    <dataValidation type="decimal" allowBlank="1" showInputMessage="1" showErrorMessage="1" sqref="F8:L14">
      <formula1>-17976931348623100000000000000000000000000000000000000000000000000000000000000000000000000000000000000</formula1>
      <formula2>1.79769313486231E+100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ignoredErrors>
    <ignoredError sqref="B6:L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6"/>
  <sheetViews>
    <sheetView zoomScale="95" zoomScaleNormal="95" workbookViewId="0" topLeftCell="A1">
      <selection activeCell="B18" sqref="B18"/>
    </sheetView>
  </sheetViews>
  <sheetFormatPr defaultColWidth="11.421875" defaultRowHeight="15"/>
  <cols>
    <col min="1" max="1" width="15.28125" style="0" customWidth="1"/>
    <col min="2" max="2" width="86.00390625" style="0" customWidth="1"/>
    <col min="3" max="5" width="17.421875" style="17" bestFit="1" customWidth="1"/>
  </cols>
  <sheetData>
    <row r="1" spans="2:5" ht="36.75" customHeight="1">
      <c r="B1" s="230" t="s">
        <v>0</v>
      </c>
      <c r="C1" s="230"/>
      <c r="D1" s="230"/>
      <c r="E1" s="230"/>
    </row>
    <row r="2" spans="2:5" ht="15">
      <c r="B2" s="240" t="s">
        <v>338</v>
      </c>
      <c r="C2" s="241"/>
      <c r="D2" s="241"/>
      <c r="E2" s="242"/>
    </row>
    <row r="3" spans="2:5" ht="15">
      <c r="B3" s="243" t="s">
        <v>1</v>
      </c>
      <c r="C3" s="244"/>
      <c r="D3" s="244"/>
      <c r="E3" s="245"/>
    </row>
    <row r="4" spans="2:5" ht="15">
      <c r="B4" s="246" t="s">
        <v>423</v>
      </c>
      <c r="C4" s="247"/>
      <c r="D4" s="247"/>
      <c r="E4" s="248"/>
    </row>
    <row r="5" spans="2:5" ht="15">
      <c r="B5" s="249" t="s">
        <v>2</v>
      </c>
      <c r="C5" s="250"/>
      <c r="D5" s="250"/>
      <c r="E5" s="251"/>
    </row>
    <row r="7" spans="2:5" ht="28.8">
      <c r="B7" s="1" t="s">
        <v>3</v>
      </c>
      <c r="C7" s="18" t="s">
        <v>4</v>
      </c>
      <c r="D7" s="18" t="s">
        <v>5</v>
      </c>
      <c r="E7" s="18" t="s">
        <v>6</v>
      </c>
    </row>
    <row r="8" spans="2:5" ht="15">
      <c r="B8" s="3" t="s">
        <v>7</v>
      </c>
      <c r="C8" s="76">
        <v>5236170171.33</v>
      </c>
      <c r="D8" s="76">
        <v>1915498169.36</v>
      </c>
      <c r="E8" s="76">
        <v>1915498303.9199998</v>
      </c>
    </row>
    <row r="9" spans="2:5" ht="15">
      <c r="B9" s="4" t="s">
        <v>8</v>
      </c>
      <c r="C9" s="77">
        <v>4075723347.25</v>
      </c>
      <c r="D9" s="77">
        <v>1542101087.89</v>
      </c>
      <c r="E9" s="77">
        <v>1542090567.55</v>
      </c>
    </row>
    <row r="10" spans="2:5" ht="15">
      <c r="B10" s="4" t="s">
        <v>9</v>
      </c>
      <c r="C10" s="77">
        <v>1232620407.92</v>
      </c>
      <c r="D10" s="77">
        <v>391141877.13</v>
      </c>
      <c r="E10" s="77">
        <v>391152532.03</v>
      </c>
    </row>
    <row r="11" spans="2:5" ht="15">
      <c r="B11" s="4" t="s">
        <v>10</v>
      </c>
      <c r="C11" s="77">
        <v>-72173583.84</v>
      </c>
      <c r="D11" s="77">
        <v>-17744795.66</v>
      </c>
      <c r="E11" s="77">
        <v>-17744795.66</v>
      </c>
    </row>
    <row r="12" spans="2:5" ht="15">
      <c r="B12" s="5"/>
      <c r="C12" s="78"/>
      <c r="D12" s="78"/>
      <c r="E12" s="78"/>
    </row>
    <row r="13" spans="2:5" ht="15">
      <c r="B13" s="3" t="s">
        <v>11</v>
      </c>
      <c r="C13" s="76">
        <v>5246170171.49</v>
      </c>
      <c r="D13" s="76">
        <v>1130872137.87</v>
      </c>
      <c r="E13" s="76">
        <v>1041547640.8399999</v>
      </c>
    </row>
    <row r="14" spans="2:5" ht="15">
      <c r="B14" s="4" t="s">
        <v>12</v>
      </c>
      <c r="C14" s="77">
        <v>4160823347.15</v>
      </c>
      <c r="D14" s="77">
        <v>872424206.64</v>
      </c>
      <c r="E14" s="77">
        <v>838734626.77</v>
      </c>
    </row>
    <row r="15" spans="2:5" ht="15">
      <c r="B15" s="4" t="s">
        <v>13</v>
      </c>
      <c r="C15" s="77">
        <v>1085346824.34</v>
      </c>
      <c r="D15" s="77">
        <v>258447931.23</v>
      </c>
      <c r="E15" s="77">
        <v>202813014.07</v>
      </c>
    </row>
    <row r="16" spans="2:5" ht="15">
      <c r="B16" s="5"/>
      <c r="C16" s="78"/>
      <c r="D16" s="78"/>
      <c r="E16" s="78"/>
    </row>
    <row r="17" spans="2:5" ht="15">
      <c r="B17" s="3" t="s">
        <v>14</v>
      </c>
      <c r="C17" s="79">
        <v>0</v>
      </c>
      <c r="D17" s="76">
        <v>25973702.55</v>
      </c>
      <c r="E17" s="76">
        <v>2478935.94</v>
      </c>
    </row>
    <row r="18" spans="2:5" ht="15">
      <c r="B18" s="4" t="s">
        <v>15</v>
      </c>
      <c r="C18" s="80">
        <v>0</v>
      </c>
      <c r="D18" s="77">
        <v>0</v>
      </c>
      <c r="E18" s="77">
        <v>0</v>
      </c>
    </row>
    <row r="19" spans="2:5" ht="15">
      <c r="B19" s="4" t="s">
        <v>16</v>
      </c>
      <c r="C19" s="80">
        <v>0</v>
      </c>
      <c r="D19" s="77">
        <v>25973702.55</v>
      </c>
      <c r="E19" s="81">
        <v>2478935.94</v>
      </c>
    </row>
    <row r="20" spans="2:5" ht="15">
      <c r="B20" s="5"/>
      <c r="C20" s="78"/>
      <c r="D20" s="78"/>
      <c r="E20" s="78"/>
    </row>
    <row r="21" spans="2:5" ht="15">
      <c r="B21" s="3" t="s">
        <v>17</v>
      </c>
      <c r="C21" s="76">
        <v>-10000000.159999847</v>
      </c>
      <c r="D21" s="76">
        <v>810599734.04</v>
      </c>
      <c r="E21" s="76">
        <v>876429599.02</v>
      </c>
    </row>
    <row r="22" spans="2:5" ht="15">
      <c r="B22" s="3"/>
      <c r="C22" s="78"/>
      <c r="D22" s="78"/>
      <c r="E22" s="78"/>
    </row>
    <row r="23" spans="2:5" ht="15">
      <c r="B23" s="3" t="s">
        <v>18</v>
      </c>
      <c r="C23" s="76">
        <v>62173583.680000156</v>
      </c>
      <c r="D23" s="76">
        <v>828344529.6999999</v>
      </c>
      <c r="E23" s="76">
        <v>894174394.68</v>
      </c>
    </row>
    <row r="24" spans="2:5" ht="15">
      <c r="B24" s="3"/>
      <c r="C24" s="82"/>
      <c r="D24" s="82"/>
      <c r="E24" s="82"/>
    </row>
    <row r="25" spans="2:5" ht="28.8">
      <c r="B25" s="6" t="s">
        <v>19</v>
      </c>
      <c r="C25" s="76">
        <v>62173583.680000156</v>
      </c>
      <c r="D25" s="76">
        <v>802370827.15</v>
      </c>
      <c r="E25" s="76">
        <v>891695458.7399999</v>
      </c>
    </row>
    <row r="26" spans="2:5" ht="15">
      <c r="B26" s="7"/>
      <c r="C26" s="83"/>
      <c r="D26" s="83"/>
      <c r="E26" s="83"/>
    </row>
    <row r="27" spans="2:5" ht="15">
      <c r="B27" s="9"/>
      <c r="C27" s="84"/>
      <c r="D27" s="84"/>
      <c r="E27" s="84"/>
    </row>
    <row r="28" spans="2:5" ht="15">
      <c r="B28" s="1" t="s">
        <v>20</v>
      </c>
      <c r="C28" s="85" t="s">
        <v>21</v>
      </c>
      <c r="D28" s="85" t="s">
        <v>5</v>
      </c>
      <c r="E28" s="85" t="s">
        <v>22</v>
      </c>
    </row>
    <row r="29" spans="2:5" ht="15">
      <c r="B29" s="3" t="s">
        <v>23</v>
      </c>
      <c r="C29" s="71">
        <v>120308307.72</v>
      </c>
      <c r="D29" s="71">
        <v>27927721.83</v>
      </c>
      <c r="E29" s="71">
        <v>27927721.83</v>
      </c>
    </row>
    <row r="30" spans="2:5" ht="15">
      <c r="B30" s="4" t="s">
        <v>24</v>
      </c>
      <c r="C30" s="69">
        <v>99999.96</v>
      </c>
      <c r="D30" s="69">
        <v>0</v>
      </c>
      <c r="E30" s="69">
        <v>0</v>
      </c>
    </row>
    <row r="31" spans="2:5" ht="15">
      <c r="B31" s="4" t="s">
        <v>25</v>
      </c>
      <c r="C31" s="69">
        <v>120208307.76</v>
      </c>
      <c r="D31" s="69">
        <v>27927721.83</v>
      </c>
      <c r="E31" s="69">
        <v>27927721.83</v>
      </c>
    </row>
    <row r="32" spans="2:5" ht="15">
      <c r="B32" s="10"/>
      <c r="C32" s="72"/>
      <c r="D32" s="72"/>
      <c r="E32" s="72"/>
    </row>
    <row r="33" spans="2:5" ht="15">
      <c r="B33" s="3" t="s">
        <v>26</v>
      </c>
      <c r="C33" s="71">
        <v>182481891.40000015</v>
      </c>
      <c r="D33" s="71">
        <v>830298548.98</v>
      </c>
      <c r="E33" s="71">
        <v>919623180.5699999</v>
      </c>
    </row>
    <row r="34" spans="2:5" ht="15">
      <c r="B34" s="11"/>
      <c r="C34" s="86"/>
      <c r="D34" s="86"/>
      <c r="E34" s="86"/>
    </row>
    <row r="35" spans="2:5" ht="15">
      <c r="B35" s="9"/>
      <c r="C35" s="84"/>
      <c r="D35" s="84"/>
      <c r="E35" s="84"/>
    </row>
    <row r="36" spans="2:5" ht="28.8">
      <c r="B36" s="1" t="s">
        <v>20</v>
      </c>
      <c r="C36" s="85" t="s">
        <v>27</v>
      </c>
      <c r="D36" s="85" t="s">
        <v>5</v>
      </c>
      <c r="E36" s="85" t="s">
        <v>6</v>
      </c>
    </row>
    <row r="37" spans="2:5" ht="15">
      <c r="B37" s="3" t="s">
        <v>28</v>
      </c>
      <c r="C37" s="71">
        <v>0</v>
      </c>
      <c r="D37" s="71">
        <v>0</v>
      </c>
      <c r="E37" s="71">
        <v>0</v>
      </c>
    </row>
    <row r="38" spans="2:5" ht="15">
      <c r="B38" s="4" t="s">
        <v>29</v>
      </c>
      <c r="C38" s="69">
        <v>0</v>
      </c>
      <c r="D38" s="69">
        <v>0</v>
      </c>
      <c r="E38" s="69">
        <v>0</v>
      </c>
    </row>
    <row r="39" spans="2:5" ht="15">
      <c r="B39" s="4" t="s">
        <v>30</v>
      </c>
      <c r="C39" s="69">
        <v>0</v>
      </c>
      <c r="D39" s="69">
        <v>0</v>
      </c>
      <c r="E39" s="69">
        <v>0</v>
      </c>
    </row>
    <row r="40" spans="2:5" ht="15">
      <c r="B40" s="3" t="s">
        <v>31</v>
      </c>
      <c r="C40" s="71">
        <v>72173583.84</v>
      </c>
      <c r="D40" s="71">
        <v>17744795.66</v>
      </c>
      <c r="E40" s="71">
        <v>17744795.66</v>
      </c>
    </row>
    <row r="41" spans="2:5" ht="15">
      <c r="B41" s="4" t="s">
        <v>32</v>
      </c>
      <c r="C41" s="69">
        <v>72173583.84</v>
      </c>
      <c r="D41" s="69">
        <v>0</v>
      </c>
      <c r="E41" s="69">
        <v>0</v>
      </c>
    </row>
    <row r="42" spans="2:5" ht="15">
      <c r="B42" s="4" t="s">
        <v>33</v>
      </c>
      <c r="C42" s="69">
        <v>0</v>
      </c>
      <c r="D42" s="69">
        <v>17744795.66</v>
      </c>
      <c r="E42" s="69">
        <v>17744795.66</v>
      </c>
    </row>
    <row r="43" spans="2:5" ht="15">
      <c r="B43" s="10"/>
      <c r="C43" s="72"/>
      <c r="D43" s="72"/>
      <c r="E43" s="72"/>
    </row>
    <row r="44" spans="2:5" ht="15">
      <c r="B44" s="3" t="s">
        <v>34</v>
      </c>
      <c r="C44" s="71">
        <v>-72173583.84</v>
      </c>
      <c r="D44" s="71">
        <v>-17744795.66</v>
      </c>
      <c r="E44" s="71">
        <v>-17744795.66</v>
      </c>
    </row>
    <row r="45" spans="2:5" ht="15">
      <c r="B45" s="12"/>
      <c r="C45" s="86"/>
      <c r="D45" s="86"/>
      <c r="E45" s="86"/>
    </row>
    <row r="46" spans="3:5" ht="15">
      <c r="C46" s="84"/>
      <c r="D46" s="84"/>
      <c r="E46" s="84"/>
    </row>
    <row r="47" spans="2:5" ht="28.8">
      <c r="B47" s="1" t="s">
        <v>20</v>
      </c>
      <c r="C47" s="85" t="s">
        <v>27</v>
      </c>
      <c r="D47" s="85" t="s">
        <v>5</v>
      </c>
      <c r="E47" s="85" t="s">
        <v>6</v>
      </c>
    </row>
    <row r="48" spans="2:5" ht="15">
      <c r="B48" s="13" t="s">
        <v>35</v>
      </c>
      <c r="C48" s="87">
        <v>4075723347.25</v>
      </c>
      <c r="D48" s="87">
        <v>1542101087.89</v>
      </c>
      <c r="E48" s="87">
        <v>1542090567.55</v>
      </c>
    </row>
    <row r="49" spans="2:5" ht="28.8">
      <c r="B49" s="14" t="s">
        <v>36</v>
      </c>
      <c r="C49" s="71">
        <v>-72173583.84</v>
      </c>
      <c r="D49" s="71">
        <v>0</v>
      </c>
      <c r="E49" s="71">
        <v>0</v>
      </c>
    </row>
    <row r="50" spans="2:5" ht="15">
      <c r="B50" s="15" t="s">
        <v>29</v>
      </c>
      <c r="C50" s="69">
        <v>0</v>
      </c>
      <c r="D50" s="69">
        <v>0</v>
      </c>
      <c r="E50" s="69">
        <v>0</v>
      </c>
    </row>
    <row r="51" spans="2:5" ht="15">
      <c r="B51" s="15" t="s">
        <v>32</v>
      </c>
      <c r="C51" s="69">
        <v>72173583.84</v>
      </c>
      <c r="D51" s="69">
        <v>0</v>
      </c>
      <c r="E51" s="69">
        <v>0</v>
      </c>
    </row>
    <row r="52" spans="2:5" ht="15">
      <c r="B52" s="10"/>
      <c r="C52" s="72"/>
      <c r="D52" s="72"/>
      <c r="E52" s="72"/>
    </row>
    <row r="53" spans="2:5" ht="15">
      <c r="B53" s="4" t="s">
        <v>12</v>
      </c>
      <c r="C53" s="69">
        <v>4160823347.15</v>
      </c>
      <c r="D53" s="69">
        <v>872424206.64</v>
      </c>
      <c r="E53" s="69">
        <v>838734626.77</v>
      </c>
    </row>
    <row r="54" spans="2:5" ht="15">
      <c r="B54" s="10"/>
      <c r="C54" s="72"/>
      <c r="D54" s="72"/>
      <c r="E54" s="72"/>
    </row>
    <row r="55" spans="2:5" ht="15">
      <c r="B55" s="4" t="s">
        <v>15</v>
      </c>
      <c r="C55" s="88">
        <v>0</v>
      </c>
      <c r="D55" s="69">
        <v>0</v>
      </c>
      <c r="E55" s="69">
        <v>0</v>
      </c>
    </row>
    <row r="56" spans="2:5" ht="15">
      <c r="B56" s="10"/>
      <c r="C56" s="72"/>
      <c r="D56" s="72"/>
      <c r="E56" s="72"/>
    </row>
    <row r="57" spans="2:5" ht="28.8">
      <c r="B57" s="6" t="s">
        <v>37</v>
      </c>
      <c r="C57" s="71">
        <v>-157273583.74000025</v>
      </c>
      <c r="D57" s="71">
        <v>669676881.2500001</v>
      </c>
      <c r="E57" s="71">
        <v>703355940.78</v>
      </c>
    </row>
    <row r="58" spans="2:5" ht="15">
      <c r="B58" s="16"/>
      <c r="C58" s="89"/>
      <c r="D58" s="89"/>
      <c r="E58" s="89"/>
    </row>
    <row r="59" spans="2:5" ht="15">
      <c r="B59" s="6" t="s">
        <v>38</v>
      </c>
      <c r="C59" s="71">
        <v>-85099999.90000024</v>
      </c>
      <c r="D59" s="71">
        <v>669676881.2500001</v>
      </c>
      <c r="E59" s="71">
        <v>703355940.78</v>
      </c>
    </row>
    <row r="60" spans="2:5" ht="15">
      <c r="B60" s="11"/>
      <c r="C60" s="86"/>
      <c r="D60" s="86"/>
      <c r="E60" s="86"/>
    </row>
    <row r="61" spans="3:5" ht="15">
      <c r="C61" s="84"/>
      <c r="D61" s="84"/>
      <c r="E61" s="84"/>
    </row>
    <row r="62" spans="2:5" ht="28.8">
      <c r="B62" s="1" t="s">
        <v>20</v>
      </c>
      <c r="C62" s="85" t="s">
        <v>27</v>
      </c>
      <c r="D62" s="85" t="s">
        <v>5</v>
      </c>
      <c r="E62" s="85" t="s">
        <v>6</v>
      </c>
    </row>
    <row r="63" spans="2:5" ht="15">
      <c r="B63" s="13" t="s">
        <v>9</v>
      </c>
      <c r="C63" s="90">
        <v>1232620407.92</v>
      </c>
      <c r="D63" s="90">
        <v>391141877.13</v>
      </c>
      <c r="E63" s="90">
        <v>391152532.03</v>
      </c>
    </row>
    <row r="64" spans="2:5" ht="28.8">
      <c r="B64" s="14" t="s">
        <v>39</v>
      </c>
      <c r="C64" s="76">
        <v>0</v>
      </c>
      <c r="D64" s="76">
        <v>-17744795.66</v>
      </c>
      <c r="E64" s="76">
        <v>-17744795.66</v>
      </c>
    </row>
    <row r="65" spans="2:5" ht="15">
      <c r="B65" s="15" t="s">
        <v>30</v>
      </c>
      <c r="C65" s="77">
        <v>0</v>
      </c>
      <c r="D65" s="77">
        <v>0</v>
      </c>
      <c r="E65" s="77">
        <v>0</v>
      </c>
    </row>
    <row r="66" spans="2:5" ht="15">
      <c r="B66" s="15" t="s">
        <v>33</v>
      </c>
      <c r="C66" s="77">
        <v>0</v>
      </c>
      <c r="D66" s="77">
        <v>17744795.66</v>
      </c>
      <c r="E66" s="77">
        <v>17744795.66</v>
      </c>
    </row>
    <row r="67" spans="2:5" ht="15">
      <c r="B67" s="10"/>
      <c r="C67" s="78"/>
      <c r="D67" s="78"/>
      <c r="E67" s="78"/>
    </row>
    <row r="68" spans="2:5" ht="15">
      <c r="B68" s="4" t="s">
        <v>40</v>
      </c>
      <c r="C68" s="77">
        <v>1085346824.34</v>
      </c>
      <c r="D68" s="77">
        <v>258447931.23</v>
      </c>
      <c r="E68" s="77">
        <v>202813014.07</v>
      </c>
    </row>
    <row r="69" spans="2:5" ht="15">
      <c r="B69" s="10"/>
      <c r="C69" s="78"/>
      <c r="D69" s="78"/>
      <c r="E69" s="78"/>
    </row>
    <row r="70" spans="2:5" ht="15">
      <c r="B70" s="4" t="s">
        <v>16</v>
      </c>
      <c r="C70" s="91">
        <v>0</v>
      </c>
      <c r="D70" s="77">
        <v>25973702.55</v>
      </c>
      <c r="E70" s="77">
        <v>2478935.94</v>
      </c>
    </row>
    <row r="71" spans="2:5" ht="15">
      <c r="B71" s="10"/>
      <c r="C71" s="78"/>
      <c r="D71" s="78"/>
      <c r="E71" s="78"/>
    </row>
    <row r="72" spans="2:5" ht="28.8">
      <c r="B72" s="6" t="s">
        <v>41</v>
      </c>
      <c r="C72" s="76">
        <v>147273583.58000016</v>
      </c>
      <c r="D72" s="76">
        <v>140922852.79</v>
      </c>
      <c r="E72" s="76">
        <v>173073658.23999995</v>
      </c>
    </row>
    <row r="73" spans="2:5" ht="15">
      <c r="B73" s="10"/>
      <c r="C73" s="78"/>
      <c r="D73" s="78"/>
      <c r="E73" s="78"/>
    </row>
    <row r="74" spans="2:5" ht="15">
      <c r="B74" s="6" t="s">
        <v>42</v>
      </c>
      <c r="C74" s="76">
        <v>147273583.58000016</v>
      </c>
      <c r="D74" s="76">
        <v>158667648.45</v>
      </c>
      <c r="E74" s="76">
        <v>190818453.89999995</v>
      </c>
    </row>
    <row r="75" spans="2:5" ht="15">
      <c r="B75" s="11"/>
      <c r="C75" s="19"/>
      <c r="D75" s="19"/>
      <c r="E75" s="19"/>
    </row>
    <row r="84" spans="2:6" ht="15">
      <c r="B84" s="20"/>
      <c r="C84" s="20"/>
      <c r="D84" s="21"/>
      <c r="E84" s="21"/>
      <c r="F84" s="21"/>
    </row>
    <row r="85" spans="2:6" ht="15">
      <c r="B85" s="22" t="s">
        <v>43</v>
      </c>
      <c r="C85" s="20"/>
      <c r="D85" s="189" t="s">
        <v>44</v>
      </c>
      <c r="E85" s="189"/>
      <c r="F85" s="189"/>
    </row>
    <row r="86" spans="2:6" ht="15">
      <c r="B86" s="23" t="s">
        <v>45</v>
      </c>
      <c r="C86" s="20"/>
      <c r="D86" s="189" t="s">
        <v>46</v>
      </c>
      <c r="E86" s="189"/>
      <c r="F86" s="189"/>
    </row>
  </sheetData>
  <mergeCells count="7">
    <mergeCell ref="D86:F86"/>
    <mergeCell ref="B1:E1"/>
    <mergeCell ref="B2:E2"/>
    <mergeCell ref="B3:E3"/>
    <mergeCell ref="B4:E4"/>
    <mergeCell ref="B5:E5"/>
    <mergeCell ref="D85:F85"/>
  </mergeCells>
  <printOptions/>
  <pageMargins left="0.7" right="0.7" top="0.75" bottom="0.75" header="0.3" footer="0.3"/>
  <pageSetup fitToHeight="1" fitToWidth="1" horizontalDpi="600" verticalDpi="600" orientation="portrait" scale="4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workbookViewId="0" topLeftCell="A13">
      <selection activeCell="G63" activeCellId="3" sqref="G45 G54 G59 G63"/>
    </sheetView>
  </sheetViews>
  <sheetFormatPr defaultColWidth="11.421875" defaultRowHeight="15"/>
  <cols>
    <col min="1" max="1" width="78.7109375" style="0" customWidth="1"/>
    <col min="2" max="2" width="16.8515625" style="0" bestFit="1" customWidth="1"/>
    <col min="3" max="3" width="14.140625" style="0" bestFit="1" customWidth="1"/>
    <col min="4" max="7" width="16.8515625" style="0" bestFit="1" customWidth="1"/>
  </cols>
  <sheetData>
    <row r="1" spans="1:7" ht="21">
      <c r="A1" s="252" t="s">
        <v>339</v>
      </c>
      <c r="B1" s="252"/>
      <c r="C1" s="252"/>
      <c r="D1" s="252"/>
      <c r="E1" s="252"/>
      <c r="F1" s="252"/>
      <c r="G1" s="252"/>
    </row>
    <row r="2" spans="1:7" ht="15">
      <c r="A2" s="240" t="s">
        <v>338</v>
      </c>
      <c r="B2" s="241"/>
      <c r="C2" s="241"/>
      <c r="D2" s="241"/>
      <c r="E2" s="241"/>
      <c r="F2" s="241"/>
      <c r="G2" s="242"/>
    </row>
    <row r="3" spans="1:7" ht="15">
      <c r="A3" s="243" t="s">
        <v>340</v>
      </c>
      <c r="B3" s="244"/>
      <c r="C3" s="244"/>
      <c r="D3" s="244"/>
      <c r="E3" s="244"/>
      <c r="F3" s="244"/>
      <c r="G3" s="245"/>
    </row>
    <row r="4" spans="1:7" ht="15">
      <c r="A4" s="246" t="s">
        <v>423</v>
      </c>
      <c r="B4" s="247"/>
      <c r="C4" s="247"/>
      <c r="D4" s="247"/>
      <c r="E4" s="247"/>
      <c r="F4" s="247"/>
      <c r="G4" s="248"/>
    </row>
    <row r="5" spans="1:7" ht="15">
      <c r="A5" s="249" t="s">
        <v>2</v>
      </c>
      <c r="B5" s="250"/>
      <c r="C5" s="250"/>
      <c r="D5" s="250"/>
      <c r="E5" s="250"/>
      <c r="F5" s="250"/>
      <c r="G5" s="251"/>
    </row>
    <row r="6" spans="1:7" ht="15">
      <c r="A6" s="253" t="s">
        <v>341</v>
      </c>
      <c r="B6" s="255" t="s">
        <v>342</v>
      </c>
      <c r="C6" s="255"/>
      <c r="D6" s="255"/>
      <c r="E6" s="255"/>
      <c r="F6" s="255"/>
      <c r="G6" s="255" t="s">
        <v>343</v>
      </c>
    </row>
    <row r="7" spans="1:7" ht="28.8">
      <c r="A7" s="254"/>
      <c r="B7" s="94" t="s">
        <v>344</v>
      </c>
      <c r="C7" s="93" t="s">
        <v>134</v>
      </c>
      <c r="D7" s="94" t="s">
        <v>135</v>
      </c>
      <c r="E7" s="94" t="s">
        <v>5</v>
      </c>
      <c r="F7" s="94" t="s">
        <v>345</v>
      </c>
      <c r="G7" s="255"/>
    </row>
    <row r="8" spans="1:7" ht="15">
      <c r="A8" s="35" t="s">
        <v>346</v>
      </c>
      <c r="B8" s="95"/>
      <c r="C8" s="95"/>
      <c r="D8" s="95"/>
      <c r="E8" s="95"/>
      <c r="F8" s="95"/>
      <c r="G8" s="95"/>
    </row>
    <row r="9" spans="1:7" ht="15">
      <c r="A9" s="4" t="s">
        <v>283</v>
      </c>
      <c r="B9" s="102">
        <v>1131170651.1699998</v>
      </c>
      <c r="C9" s="102">
        <v>0</v>
      </c>
      <c r="D9" s="103">
        <v>1131170651.1699998</v>
      </c>
      <c r="E9" s="102">
        <v>739160403.4300002</v>
      </c>
      <c r="F9" s="102">
        <v>739160403.4300002</v>
      </c>
      <c r="G9" s="102">
        <v>-392010247.73999965</v>
      </c>
    </row>
    <row r="10" spans="1:7" ht="15">
      <c r="A10" s="4" t="s">
        <v>284</v>
      </c>
      <c r="B10" s="102">
        <v>0</v>
      </c>
      <c r="C10" s="102">
        <v>0</v>
      </c>
      <c r="D10" s="103">
        <v>0</v>
      </c>
      <c r="E10" s="102">
        <v>0</v>
      </c>
      <c r="F10" s="102">
        <v>0</v>
      </c>
      <c r="G10" s="102">
        <v>0</v>
      </c>
    </row>
    <row r="11" spans="1:7" ht="15">
      <c r="A11" s="4" t="s">
        <v>285</v>
      </c>
      <c r="B11" s="102">
        <v>26226</v>
      </c>
      <c r="C11" s="102">
        <v>0</v>
      </c>
      <c r="D11" s="103">
        <v>26226</v>
      </c>
      <c r="E11" s="102">
        <v>1788.3799999999999</v>
      </c>
      <c r="F11" s="102">
        <v>1788.3799999999999</v>
      </c>
      <c r="G11" s="102">
        <v>-24437.62</v>
      </c>
    </row>
    <row r="12" spans="1:7" ht="15">
      <c r="A12" s="4" t="s">
        <v>347</v>
      </c>
      <c r="B12" s="102">
        <v>358140363.12</v>
      </c>
      <c r="C12" s="102">
        <v>0</v>
      </c>
      <c r="D12" s="103">
        <v>358140363.12</v>
      </c>
      <c r="E12" s="102">
        <v>80279434.16999999</v>
      </c>
      <c r="F12" s="102">
        <v>80279434.16999999</v>
      </c>
      <c r="G12" s="102">
        <v>-277860928.95000005</v>
      </c>
    </row>
    <row r="13" spans="1:7" ht="15">
      <c r="A13" s="4" t="s">
        <v>287</v>
      </c>
      <c r="B13" s="102">
        <v>113064230.13</v>
      </c>
      <c r="C13" s="102">
        <v>0</v>
      </c>
      <c r="D13" s="103">
        <v>113064230.13</v>
      </c>
      <c r="E13" s="102">
        <v>26537406.26</v>
      </c>
      <c r="F13" s="102">
        <v>26537406.26</v>
      </c>
      <c r="G13" s="102">
        <v>-86526823.86999999</v>
      </c>
    </row>
    <row r="14" spans="1:7" ht="15">
      <c r="A14" s="4" t="s">
        <v>288</v>
      </c>
      <c r="B14" s="102">
        <v>207048043.78000003</v>
      </c>
      <c r="C14" s="102">
        <v>884952.9099999964</v>
      </c>
      <c r="D14" s="103">
        <v>207932996.69000003</v>
      </c>
      <c r="E14" s="102">
        <v>78118187.75999999</v>
      </c>
      <c r="F14" s="102">
        <v>78118187.75999999</v>
      </c>
      <c r="G14" s="102">
        <v>-128929856.02000004</v>
      </c>
    </row>
    <row r="15" spans="1:7" ht="15">
      <c r="A15" s="4" t="s">
        <v>348</v>
      </c>
      <c r="B15" s="102">
        <v>0</v>
      </c>
      <c r="C15" s="102">
        <v>0</v>
      </c>
      <c r="D15" s="103">
        <v>0</v>
      </c>
      <c r="E15" s="102">
        <v>0</v>
      </c>
      <c r="F15" s="102">
        <v>0</v>
      </c>
      <c r="G15" s="102">
        <v>0</v>
      </c>
    </row>
    <row r="16" spans="1:7" ht="15">
      <c r="A16" s="51" t="s">
        <v>349</v>
      </c>
      <c r="B16" s="104">
        <v>2231829165.47</v>
      </c>
      <c r="C16" s="104">
        <v>53964815.51999984</v>
      </c>
      <c r="D16" s="105">
        <v>2285793980.99</v>
      </c>
      <c r="E16" s="104">
        <v>611113416.2399999</v>
      </c>
      <c r="F16" s="104">
        <v>611113416.2399999</v>
      </c>
      <c r="G16" s="104">
        <v>-1620715749.2300005</v>
      </c>
    </row>
    <row r="17" spans="1:7" ht="15">
      <c r="A17" s="41" t="s">
        <v>350</v>
      </c>
      <c r="B17" s="102">
        <v>1756586619.05</v>
      </c>
      <c r="C17" s="102">
        <v>67632908.96999979</v>
      </c>
      <c r="D17" s="102">
        <v>1824219528.0199997</v>
      </c>
      <c r="E17" s="102">
        <v>505862840.93</v>
      </c>
      <c r="F17" s="102">
        <v>505862840.93</v>
      </c>
      <c r="G17" s="102">
        <v>-1250723778.12</v>
      </c>
    </row>
    <row r="18" spans="1:7" ht="15">
      <c r="A18" s="41" t="s">
        <v>351</v>
      </c>
      <c r="B18" s="102">
        <v>21479885.400000002</v>
      </c>
      <c r="C18" s="102">
        <v>-362918.4100000039</v>
      </c>
      <c r="D18" s="102">
        <v>21116966.99</v>
      </c>
      <c r="E18" s="102">
        <v>5645192.200000001</v>
      </c>
      <c r="F18" s="102">
        <v>5645192.200000001</v>
      </c>
      <c r="G18" s="102">
        <v>-15834693.200000001</v>
      </c>
    </row>
    <row r="19" spans="1:7" ht="15">
      <c r="A19" s="41" t="s">
        <v>352</v>
      </c>
      <c r="B19" s="102">
        <v>160251479.36999997</v>
      </c>
      <c r="C19" s="102">
        <v>-2809765.369999975</v>
      </c>
      <c r="D19" s="102">
        <v>157441714</v>
      </c>
      <c r="E19" s="102">
        <v>36101734.94</v>
      </c>
      <c r="F19" s="102">
        <v>36101734.94</v>
      </c>
      <c r="G19" s="102">
        <v>-124149744.42999998</v>
      </c>
    </row>
    <row r="20" spans="1:7" ht="15">
      <c r="A20" s="41" t="s">
        <v>353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</row>
    <row r="21" spans="1:7" ht="15">
      <c r="A21" s="41" t="s">
        <v>354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</row>
    <row r="22" spans="1:7" ht="15">
      <c r="A22" s="41" t="s">
        <v>355</v>
      </c>
      <c r="B22" s="102">
        <v>2003544.2200000002</v>
      </c>
      <c r="C22" s="102">
        <v>316530.76999999955</v>
      </c>
      <c r="D22" s="102">
        <v>2320074.9899999998</v>
      </c>
      <c r="E22" s="102">
        <v>668856.25</v>
      </c>
      <c r="F22" s="102">
        <v>668856.25</v>
      </c>
      <c r="G22" s="102">
        <v>-1334687.9700000002</v>
      </c>
    </row>
    <row r="23" spans="1:7" ht="15">
      <c r="A23" s="41" t="s">
        <v>356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</row>
    <row r="24" spans="1:7" ht="15">
      <c r="A24" s="41" t="s">
        <v>357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</row>
    <row r="25" spans="1:7" ht="15">
      <c r="A25" s="41" t="s">
        <v>358</v>
      </c>
      <c r="B25" s="102">
        <v>56334633.42000001</v>
      </c>
      <c r="C25" s="102">
        <v>-2175935.4300000146</v>
      </c>
      <c r="D25" s="102">
        <v>54158697.989999995</v>
      </c>
      <c r="E25" s="102">
        <v>12530976.92</v>
      </c>
      <c r="F25" s="102">
        <v>12530976.92</v>
      </c>
      <c r="G25" s="102">
        <v>-43803656.50000001</v>
      </c>
    </row>
    <row r="26" spans="1:7" ht="15">
      <c r="A26" s="41" t="s">
        <v>359</v>
      </c>
      <c r="B26" s="102">
        <v>235173004.01</v>
      </c>
      <c r="C26" s="102">
        <v>-8636005.00999996</v>
      </c>
      <c r="D26" s="102">
        <v>226536999.00000003</v>
      </c>
      <c r="E26" s="102">
        <v>50303815</v>
      </c>
      <c r="F26" s="102">
        <v>50303815</v>
      </c>
      <c r="G26" s="102">
        <v>-184869189.01</v>
      </c>
    </row>
    <row r="27" spans="1:7" ht="15">
      <c r="A27" s="41" t="s">
        <v>360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</row>
    <row r="28" spans="1:7" ht="15">
      <c r="A28" s="4" t="s">
        <v>361</v>
      </c>
      <c r="B28" s="104">
        <v>34444667.580000006</v>
      </c>
      <c r="C28" s="104">
        <v>1379607.4299999946</v>
      </c>
      <c r="D28" s="105">
        <v>35824275.01</v>
      </c>
      <c r="E28" s="104">
        <v>8746873.64</v>
      </c>
      <c r="F28" s="104">
        <v>8746873.64</v>
      </c>
      <c r="G28" s="104">
        <v>-25697793.940000005</v>
      </c>
    </row>
    <row r="29" spans="1:7" ht="15">
      <c r="A29" s="41" t="s">
        <v>362</v>
      </c>
      <c r="B29" s="102">
        <v>210412.55</v>
      </c>
      <c r="C29" s="102">
        <v>-210412.55</v>
      </c>
      <c r="D29" s="102">
        <v>0</v>
      </c>
      <c r="E29" s="102">
        <v>83066.3</v>
      </c>
      <c r="F29" s="102">
        <v>83066.3</v>
      </c>
      <c r="G29" s="102">
        <v>-127346.24999999999</v>
      </c>
    </row>
    <row r="30" spans="1:7" ht="15">
      <c r="A30" s="41" t="s">
        <v>363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</row>
    <row r="31" spans="1:7" ht="15">
      <c r="A31" s="41" t="s">
        <v>364</v>
      </c>
      <c r="B31" s="102">
        <v>33528374.440000005</v>
      </c>
      <c r="C31" s="102">
        <v>1583052.559999995</v>
      </c>
      <c r="D31" s="102">
        <v>35111427</v>
      </c>
      <c r="E31" s="102">
        <v>8318039.34</v>
      </c>
      <c r="F31" s="102">
        <v>8318039.34</v>
      </c>
      <c r="G31" s="102">
        <v>-25210335.100000005</v>
      </c>
    </row>
    <row r="32" spans="1:7" ht="15">
      <c r="A32" s="41" t="s">
        <v>365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</row>
    <row r="33" spans="1:7" ht="15">
      <c r="A33" s="41" t="s">
        <v>366</v>
      </c>
      <c r="B33" s="102">
        <v>705880.5900000002</v>
      </c>
      <c r="C33" s="102">
        <v>6967.419999999809</v>
      </c>
      <c r="D33" s="102">
        <v>712848.01</v>
      </c>
      <c r="E33" s="102">
        <v>345768</v>
      </c>
      <c r="F33" s="102">
        <v>345768</v>
      </c>
      <c r="G33" s="102">
        <v>-360112.5900000002</v>
      </c>
    </row>
    <row r="34" spans="1:7" ht="15">
      <c r="A34" s="4" t="s">
        <v>292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</row>
    <row r="35" spans="1:7" ht="15">
      <c r="A35" s="4" t="s">
        <v>293</v>
      </c>
      <c r="B35" s="104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</row>
    <row r="36" spans="1:7" ht="15">
      <c r="A36" s="41" t="s">
        <v>367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</row>
    <row r="37" spans="1:7" ht="15">
      <c r="A37" s="4" t="s">
        <v>368</v>
      </c>
      <c r="B37" s="102">
        <v>0</v>
      </c>
      <c r="C37" s="102">
        <v>0</v>
      </c>
      <c r="D37" s="102"/>
      <c r="E37" s="102">
        <v>0</v>
      </c>
      <c r="F37" s="102"/>
      <c r="G37" s="102">
        <v>0</v>
      </c>
    </row>
    <row r="38" spans="1:7" ht="15">
      <c r="A38" s="41" t="s">
        <v>369</v>
      </c>
      <c r="B38" s="102">
        <v>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</row>
    <row r="39" spans="1:7" ht="15">
      <c r="A39" s="41" t="s">
        <v>370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</row>
    <row r="40" spans="1:7" ht="15">
      <c r="A40" s="10"/>
      <c r="B40" s="102"/>
      <c r="C40" s="102"/>
      <c r="D40" s="102"/>
      <c r="E40" s="102"/>
      <c r="F40" s="102"/>
      <c r="G40" s="102"/>
    </row>
    <row r="41" spans="1:7" ht="15">
      <c r="A41" s="3" t="s">
        <v>371</v>
      </c>
      <c r="B41" s="71">
        <v>4075723347.25</v>
      </c>
      <c r="C41" s="71">
        <v>56229375.85999983</v>
      </c>
      <c r="D41" s="71">
        <v>4131952723.11</v>
      </c>
      <c r="E41" s="71">
        <v>1543957509.88</v>
      </c>
      <c r="F41" s="71">
        <v>1543957509.88</v>
      </c>
      <c r="G41" s="71">
        <v>-2531765837.37</v>
      </c>
    </row>
    <row r="42" spans="1:7" ht="15">
      <c r="A42" s="3" t="s">
        <v>372</v>
      </c>
      <c r="B42" s="106"/>
      <c r="C42" s="106"/>
      <c r="D42" s="106"/>
      <c r="E42" s="106"/>
      <c r="F42" s="106"/>
      <c r="G42" s="102"/>
    </row>
    <row r="43" spans="1:7" ht="15">
      <c r="A43" s="10"/>
      <c r="B43" s="102"/>
      <c r="C43" s="102"/>
      <c r="D43" s="102"/>
      <c r="E43" s="102"/>
      <c r="F43" s="102"/>
      <c r="G43" s="102"/>
    </row>
    <row r="44" spans="1:7" ht="15">
      <c r="A44" s="3" t="s">
        <v>373</v>
      </c>
      <c r="B44" s="104"/>
      <c r="C44" s="104"/>
      <c r="D44" s="104"/>
      <c r="E44" s="104"/>
      <c r="F44" s="104"/>
      <c r="G44" s="104"/>
    </row>
    <row r="45" spans="1:7" ht="15">
      <c r="A45" s="4" t="s">
        <v>374</v>
      </c>
      <c r="B45" s="102">
        <v>1217964767.96</v>
      </c>
      <c r="C45" s="102">
        <v>117418803.03999981</v>
      </c>
      <c r="D45" s="102">
        <v>1335383571</v>
      </c>
      <c r="E45" s="102">
        <v>347198790</v>
      </c>
      <c r="F45" s="102">
        <v>347198790</v>
      </c>
      <c r="G45" s="102">
        <v>-870765977.9600002</v>
      </c>
    </row>
    <row r="46" spans="1:7" ht="15">
      <c r="A46" s="42" t="s">
        <v>375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</row>
    <row r="47" spans="1:7" ht="15">
      <c r="A47" s="42" t="s">
        <v>376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</row>
    <row r="48" spans="1:7" ht="15">
      <c r="A48" s="42" t="s">
        <v>377</v>
      </c>
      <c r="B48" s="102">
        <v>243805670</v>
      </c>
      <c r="C48" s="102">
        <v>23252280.99999997</v>
      </c>
      <c r="D48" s="102">
        <v>267057950.99999997</v>
      </c>
      <c r="E48" s="102">
        <v>80117385</v>
      </c>
      <c r="F48" s="102">
        <v>80117385</v>
      </c>
      <c r="G48" s="102">
        <v>-163688285</v>
      </c>
    </row>
    <row r="49" spans="1:7" ht="28.8">
      <c r="A49" s="42" t="s">
        <v>378</v>
      </c>
      <c r="B49" s="102">
        <v>974159097.9600002</v>
      </c>
      <c r="C49" s="102">
        <v>94166522.03999984</v>
      </c>
      <c r="D49" s="102">
        <v>1068325620</v>
      </c>
      <c r="E49" s="102">
        <v>267081405</v>
      </c>
      <c r="F49" s="102">
        <v>267081405</v>
      </c>
      <c r="G49" s="102">
        <v>-707077692.9600002</v>
      </c>
    </row>
    <row r="50" spans="1:7" ht="15">
      <c r="A50" s="42" t="s">
        <v>379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</row>
    <row r="51" spans="1:7" ht="15">
      <c r="A51" s="42" t="s">
        <v>380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</row>
    <row r="52" spans="1:7" ht="28.8">
      <c r="A52" s="44" t="s">
        <v>381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</row>
    <row r="53" spans="1:7" ht="15">
      <c r="A53" s="41" t="s">
        <v>382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</row>
    <row r="54" spans="1:7" ht="15">
      <c r="A54" s="4" t="s">
        <v>383</v>
      </c>
      <c r="B54" s="102">
        <v>0</v>
      </c>
      <c r="C54" s="102">
        <v>39629174.42</v>
      </c>
      <c r="D54" s="102">
        <v>39629174.42</v>
      </c>
      <c r="E54" s="102">
        <v>40669486.989999995</v>
      </c>
      <c r="F54" s="102">
        <v>40669486.989999995</v>
      </c>
      <c r="G54" s="102">
        <v>40669486.989999995</v>
      </c>
    </row>
    <row r="55" spans="1:7" ht="15">
      <c r="A55" s="44" t="s">
        <v>384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</row>
    <row r="56" spans="1:7" ht="15">
      <c r="A56" s="42" t="s">
        <v>385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</row>
    <row r="57" spans="1:7" ht="15">
      <c r="A57" s="42" t="s">
        <v>386</v>
      </c>
      <c r="B57" s="102">
        <v>0</v>
      </c>
      <c r="C57" s="102">
        <v>0</v>
      </c>
      <c r="D57" s="102">
        <v>0</v>
      </c>
      <c r="E57" s="102">
        <v>0</v>
      </c>
      <c r="F57" s="102">
        <v>0</v>
      </c>
      <c r="G57" s="102">
        <v>0</v>
      </c>
    </row>
    <row r="58" spans="1:7" ht="15">
      <c r="A58" s="44" t="s">
        <v>387</v>
      </c>
      <c r="B58" s="102">
        <v>0</v>
      </c>
      <c r="C58" s="102">
        <v>39629174.42</v>
      </c>
      <c r="D58" s="102">
        <v>39629174.42</v>
      </c>
      <c r="E58" s="102">
        <v>40669486.989999995</v>
      </c>
      <c r="F58" s="102">
        <v>40669486.989999995</v>
      </c>
      <c r="G58" s="102">
        <v>40669486.989999995</v>
      </c>
    </row>
    <row r="59" spans="1:7" ht="15">
      <c r="A59" s="4" t="s">
        <v>388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</row>
    <row r="60" spans="1:7" ht="28.8">
      <c r="A60" s="42" t="s">
        <v>389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</row>
    <row r="61" spans="1:7" ht="15">
      <c r="A61" s="42" t="s">
        <v>390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</row>
    <row r="62" spans="1:7" ht="15">
      <c r="A62" s="4" t="s">
        <v>299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</row>
    <row r="63" spans="1:7" ht="15">
      <c r="A63" s="4" t="s">
        <v>300</v>
      </c>
      <c r="B63" s="102">
        <v>14655639.96</v>
      </c>
      <c r="C63" s="102">
        <v>0</v>
      </c>
      <c r="D63" s="102">
        <v>14655639.96</v>
      </c>
      <c r="E63" s="102">
        <v>3367830.79</v>
      </c>
      <c r="F63" s="102">
        <v>3367830.79</v>
      </c>
      <c r="G63" s="102">
        <v>-11287809.170000002</v>
      </c>
    </row>
    <row r="64" spans="1:7" ht="15">
      <c r="A64" s="10"/>
      <c r="B64" s="102"/>
      <c r="C64" s="102"/>
      <c r="D64" s="102"/>
      <c r="E64" s="102"/>
      <c r="F64" s="102"/>
      <c r="G64" s="102"/>
    </row>
    <row r="65" spans="1:7" ht="15">
      <c r="A65" s="3" t="s">
        <v>391</v>
      </c>
      <c r="B65" s="104">
        <v>1232620407.92</v>
      </c>
      <c r="C65" s="104">
        <v>157047977.4599998</v>
      </c>
      <c r="D65" s="104">
        <v>1389668385.38</v>
      </c>
      <c r="E65" s="104">
        <v>391236107.78000003</v>
      </c>
      <c r="F65" s="104">
        <v>391236107.78000003</v>
      </c>
      <c r="G65" s="102">
        <v>-841384300.14</v>
      </c>
    </row>
    <row r="66" spans="1:7" ht="15">
      <c r="A66" s="10"/>
      <c r="B66" s="102"/>
      <c r="C66" s="102"/>
      <c r="D66" s="102"/>
      <c r="E66" s="102"/>
      <c r="F66" s="102"/>
      <c r="G66" s="102"/>
    </row>
    <row r="67" spans="1:7" ht="15">
      <c r="A67" s="3" t="s">
        <v>392</v>
      </c>
      <c r="B67" s="104">
        <v>0</v>
      </c>
      <c r="C67" s="104">
        <v>0</v>
      </c>
      <c r="D67" s="104">
        <v>0</v>
      </c>
      <c r="E67" s="104">
        <v>0</v>
      </c>
      <c r="F67" s="104">
        <v>0</v>
      </c>
      <c r="G67" s="104">
        <v>0</v>
      </c>
    </row>
    <row r="68" spans="1:7" ht="15">
      <c r="A68" s="4" t="s">
        <v>302</v>
      </c>
      <c r="B68" s="102">
        <v>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</row>
    <row r="69" spans="1:7" ht="15">
      <c r="A69" s="10"/>
      <c r="B69" s="102"/>
      <c r="C69" s="102"/>
      <c r="D69" s="102"/>
      <c r="E69" s="102"/>
      <c r="F69" s="102"/>
      <c r="G69" s="102"/>
    </row>
    <row r="70" spans="1:7" ht="15">
      <c r="A70" s="3" t="s">
        <v>393</v>
      </c>
      <c r="B70" s="104">
        <v>5308343755.17</v>
      </c>
      <c r="C70" s="104">
        <v>213277353.31999964</v>
      </c>
      <c r="D70" s="104">
        <v>5521621108.49</v>
      </c>
      <c r="E70" s="104">
        <v>1935193617.66</v>
      </c>
      <c r="F70" s="104">
        <v>1935193617.66</v>
      </c>
      <c r="G70" s="104">
        <v>-3373150137.51</v>
      </c>
    </row>
    <row r="71" spans="1:7" ht="15">
      <c r="A71" s="10"/>
      <c r="B71" s="102"/>
      <c r="C71" s="102"/>
      <c r="D71" s="102"/>
      <c r="E71" s="102"/>
      <c r="F71" s="102"/>
      <c r="G71" s="102"/>
    </row>
    <row r="72" spans="1:7" ht="15">
      <c r="A72" s="3" t="s">
        <v>304</v>
      </c>
      <c r="B72" s="102"/>
      <c r="C72" s="102"/>
      <c r="D72" s="102"/>
      <c r="E72" s="102"/>
      <c r="F72" s="102"/>
      <c r="G72" s="102"/>
    </row>
    <row r="73" spans="1:7" ht="28.8">
      <c r="A73" s="98" t="s">
        <v>394</v>
      </c>
      <c r="B73" s="104">
        <v>0</v>
      </c>
      <c r="C73" s="104">
        <v>0</v>
      </c>
      <c r="D73" s="104">
        <v>0</v>
      </c>
      <c r="E73" s="104">
        <v>0</v>
      </c>
      <c r="F73" s="104">
        <v>0</v>
      </c>
      <c r="G73" s="104">
        <v>0</v>
      </c>
    </row>
    <row r="74" spans="1:7" ht="28.8">
      <c r="A74" s="98" t="s">
        <v>306</v>
      </c>
      <c r="B74" s="102">
        <v>0</v>
      </c>
      <c r="C74" s="102">
        <v>0</v>
      </c>
      <c r="D74" s="102">
        <v>0</v>
      </c>
      <c r="E74" s="102">
        <v>0</v>
      </c>
      <c r="F74" s="102">
        <v>0</v>
      </c>
      <c r="G74" s="102">
        <v>0</v>
      </c>
    </row>
    <row r="75" spans="1:7" ht="15">
      <c r="A75" s="7" t="s">
        <v>395</v>
      </c>
      <c r="B75" s="107">
        <f>B73+B74</f>
        <v>0</v>
      </c>
      <c r="C75" s="107">
        <f>C73+C74</f>
        <v>0</v>
      </c>
      <c r="D75" s="107">
        <f>D73+D74</f>
        <v>0</v>
      </c>
      <c r="E75" s="107">
        <f>E73+E74</f>
        <v>0</v>
      </c>
      <c r="F75" s="107">
        <f>F73+F74</f>
        <v>0</v>
      </c>
      <c r="G75" s="107">
        <f>+F75-B75</f>
        <v>0</v>
      </c>
    </row>
    <row r="89" spans="1:5" ht="15">
      <c r="A89" s="20"/>
      <c r="B89" s="20"/>
      <c r="C89" s="21"/>
      <c r="D89" s="21"/>
      <c r="E89" s="21"/>
    </row>
    <row r="90" spans="1:5" ht="15">
      <c r="A90" s="22" t="s">
        <v>43</v>
      </c>
      <c r="B90" s="20"/>
      <c r="C90" s="189" t="s">
        <v>44</v>
      </c>
      <c r="D90" s="189"/>
      <c r="E90" s="189"/>
    </row>
    <row r="91" spans="1:5" ht="15">
      <c r="A91" s="92" t="s">
        <v>45</v>
      </c>
      <c r="B91" s="20"/>
      <c r="C91" s="189" t="s">
        <v>46</v>
      </c>
      <c r="D91" s="189"/>
      <c r="E91" s="189"/>
    </row>
    <row r="92" spans="1:5" ht="15">
      <c r="A92" s="20"/>
      <c r="B92" s="20"/>
      <c r="C92" s="20"/>
      <c r="D92" s="20"/>
      <c r="E92" s="20"/>
    </row>
    <row r="93" spans="1:5" ht="15">
      <c r="A93" s="20"/>
      <c r="B93" s="20"/>
      <c r="C93" s="20"/>
      <c r="D93" s="20"/>
      <c r="E93" s="20"/>
    </row>
  </sheetData>
  <mergeCells count="10">
    <mergeCell ref="C90:E90"/>
    <mergeCell ref="C91:E9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portrait" scale="4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workbookViewId="0" topLeftCell="A1">
      <selection activeCell="A16" sqref="A16"/>
    </sheetView>
  </sheetViews>
  <sheetFormatPr defaultColWidth="11.421875" defaultRowHeight="15"/>
  <cols>
    <col min="1" max="1" width="74.8515625" style="0" customWidth="1"/>
    <col min="2" max="7" width="16.8515625" style="17" bestFit="1" customWidth="1"/>
  </cols>
  <sheetData>
    <row r="1" spans="1:7" ht="21">
      <c r="A1" s="259" t="s">
        <v>47</v>
      </c>
      <c r="B1" s="252"/>
      <c r="C1" s="252"/>
      <c r="D1" s="252"/>
      <c r="E1" s="252"/>
      <c r="F1" s="252"/>
      <c r="G1" s="252"/>
    </row>
    <row r="2" spans="1:7" ht="15">
      <c r="A2" s="260" t="s">
        <v>338</v>
      </c>
      <c r="B2" s="260"/>
      <c r="C2" s="260"/>
      <c r="D2" s="260"/>
      <c r="E2" s="260"/>
      <c r="F2" s="260"/>
      <c r="G2" s="260"/>
    </row>
    <row r="3" spans="1:7" ht="15">
      <c r="A3" s="261" t="s">
        <v>48</v>
      </c>
      <c r="B3" s="261"/>
      <c r="C3" s="261"/>
      <c r="D3" s="261"/>
      <c r="E3" s="261"/>
      <c r="F3" s="261"/>
      <c r="G3" s="261"/>
    </row>
    <row r="4" spans="1:7" ht="15">
      <c r="A4" s="261" t="s">
        <v>49</v>
      </c>
      <c r="B4" s="261"/>
      <c r="C4" s="261"/>
      <c r="D4" s="261"/>
      <c r="E4" s="261"/>
      <c r="F4" s="261"/>
      <c r="G4" s="261"/>
    </row>
    <row r="5" spans="1:7" ht="15">
      <c r="A5" s="262" t="s">
        <v>423</v>
      </c>
      <c r="B5" s="262"/>
      <c r="C5" s="262"/>
      <c r="D5" s="262"/>
      <c r="E5" s="262"/>
      <c r="F5" s="262"/>
      <c r="G5" s="262"/>
    </row>
    <row r="6" spans="1:7" ht="15">
      <c r="A6" s="254" t="s">
        <v>2</v>
      </c>
      <c r="B6" s="254"/>
      <c r="C6" s="254"/>
      <c r="D6" s="254"/>
      <c r="E6" s="254"/>
      <c r="F6" s="254"/>
      <c r="G6" s="254"/>
    </row>
    <row r="7" spans="1:7" ht="15">
      <c r="A7" s="256" t="s">
        <v>3</v>
      </c>
      <c r="B7" s="257" t="s">
        <v>50</v>
      </c>
      <c r="C7" s="257"/>
      <c r="D7" s="257"/>
      <c r="E7" s="257"/>
      <c r="F7" s="257"/>
      <c r="G7" s="258" t="s">
        <v>51</v>
      </c>
    </row>
    <row r="8" spans="1:7" ht="52.5" customHeight="1">
      <c r="A8" s="256"/>
      <c r="B8" s="18" t="s">
        <v>52</v>
      </c>
      <c r="C8" s="18" t="s">
        <v>53</v>
      </c>
      <c r="D8" s="18" t="s">
        <v>54</v>
      </c>
      <c r="E8" s="18" t="s">
        <v>5</v>
      </c>
      <c r="F8" s="18" t="s">
        <v>55</v>
      </c>
      <c r="G8" s="257"/>
    </row>
    <row r="9" spans="1:7" ht="15">
      <c r="A9" s="24" t="s">
        <v>56</v>
      </c>
      <c r="B9" s="73">
        <v>4232996930.99</v>
      </c>
      <c r="C9" s="73">
        <v>735426339.5500001</v>
      </c>
      <c r="D9" s="73">
        <v>4968423269.54</v>
      </c>
      <c r="E9" s="73">
        <v>872424206.6399999</v>
      </c>
      <c r="F9" s="73">
        <v>838734626.7699999</v>
      </c>
      <c r="G9" s="73">
        <v>4095999062.8999996</v>
      </c>
    </row>
    <row r="10" spans="1:7" ht="15">
      <c r="A10" s="25" t="s">
        <v>57</v>
      </c>
      <c r="B10" s="74">
        <v>1859565497.0799994</v>
      </c>
      <c r="C10" s="74">
        <v>-19655576.839999944</v>
      </c>
      <c r="D10" s="74">
        <v>1839909920.2399995</v>
      </c>
      <c r="E10" s="74">
        <v>318868883.5899999</v>
      </c>
      <c r="F10" s="74">
        <v>379960311.25</v>
      </c>
      <c r="G10" s="74">
        <v>1521041036.6499996</v>
      </c>
    </row>
    <row r="11" spans="1:7" ht="15">
      <c r="A11" s="26" t="s">
        <v>58</v>
      </c>
      <c r="B11" s="74">
        <v>860819398.5599996</v>
      </c>
      <c r="C11" s="74">
        <v>-39813391.57999992</v>
      </c>
      <c r="D11" s="74">
        <v>821006006.9799997</v>
      </c>
      <c r="E11" s="74">
        <v>152853897.90999997</v>
      </c>
      <c r="F11" s="74">
        <v>175181779.18999997</v>
      </c>
      <c r="G11" s="74">
        <v>668152109.0699997</v>
      </c>
    </row>
    <row r="12" spans="1:7" ht="15">
      <c r="A12" s="26" t="s">
        <v>59</v>
      </c>
      <c r="B12" s="74">
        <v>15999999.96</v>
      </c>
      <c r="C12" s="74">
        <v>0</v>
      </c>
      <c r="D12" s="74">
        <v>15999999.96</v>
      </c>
      <c r="E12" s="74">
        <v>6482553.43</v>
      </c>
      <c r="F12" s="74">
        <v>7381867.63</v>
      </c>
      <c r="G12" s="74">
        <v>9517446.530000001</v>
      </c>
    </row>
    <row r="13" spans="1:7" ht="15">
      <c r="A13" s="26" t="s">
        <v>60</v>
      </c>
      <c r="B13" s="74">
        <v>190293164.97999996</v>
      </c>
      <c r="C13" s="74">
        <v>21532572.200000018</v>
      </c>
      <c r="D13" s="74">
        <v>211825737.17999998</v>
      </c>
      <c r="E13" s="74">
        <v>13831164.599999998</v>
      </c>
      <c r="F13" s="74">
        <v>16002029.959999993</v>
      </c>
      <c r="G13" s="74">
        <v>197994572.57999998</v>
      </c>
    </row>
    <row r="14" spans="1:7" ht="15">
      <c r="A14" s="26" t="s">
        <v>61</v>
      </c>
      <c r="B14" s="74">
        <v>292650591.09999996</v>
      </c>
      <c r="C14" s="74">
        <v>-7994389.519999981</v>
      </c>
      <c r="D14" s="74">
        <v>284656201.58</v>
      </c>
      <c r="E14" s="74">
        <v>44113768.29000002</v>
      </c>
      <c r="F14" s="74">
        <v>70332924.31000003</v>
      </c>
      <c r="G14" s="74">
        <v>240542433.28999996</v>
      </c>
    </row>
    <row r="15" spans="1:7" ht="15">
      <c r="A15" s="26" t="s">
        <v>62</v>
      </c>
      <c r="B15" s="74">
        <v>499802342.4800001</v>
      </c>
      <c r="C15" s="74">
        <v>6619632.059999943</v>
      </c>
      <c r="D15" s="74">
        <v>506421974.54</v>
      </c>
      <c r="E15" s="74">
        <v>101587499.35999994</v>
      </c>
      <c r="F15" s="74">
        <v>111061710.15999995</v>
      </c>
      <c r="G15" s="74">
        <v>404834475.18000007</v>
      </c>
    </row>
    <row r="16" spans="1:7" ht="15">
      <c r="A16" s="26" t="s">
        <v>63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</row>
    <row r="17" spans="1:7" ht="15">
      <c r="A17" s="26" t="s">
        <v>64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</row>
    <row r="18" spans="1:7" ht="15">
      <c r="A18" s="25" t="s">
        <v>65</v>
      </c>
      <c r="B18" s="74">
        <v>306591390.78000003</v>
      </c>
      <c r="C18" s="74">
        <v>24607503.569999963</v>
      </c>
      <c r="D18" s="74">
        <v>331198894.34999996</v>
      </c>
      <c r="E18" s="74">
        <v>54038690.57</v>
      </c>
      <c r="F18" s="74">
        <v>41331281.83</v>
      </c>
      <c r="G18" s="74">
        <v>277160203.78</v>
      </c>
    </row>
    <row r="19" spans="1:7" ht="15">
      <c r="A19" s="26" t="s">
        <v>66</v>
      </c>
      <c r="B19" s="74">
        <v>22578660.740000002</v>
      </c>
      <c r="C19" s="74">
        <v>1268494.7899999954</v>
      </c>
      <c r="D19" s="74">
        <v>23847155.529999997</v>
      </c>
      <c r="E19" s="74">
        <v>532356.1199999999</v>
      </c>
      <c r="F19" s="74">
        <v>448383.41000000003</v>
      </c>
      <c r="G19" s="74">
        <v>23314799.409999996</v>
      </c>
    </row>
    <row r="20" spans="1:7" ht="15">
      <c r="A20" s="26" t="s">
        <v>67</v>
      </c>
      <c r="B20" s="74">
        <v>16740172.519999998</v>
      </c>
      <c r="C20" s="74">
        <v>996413.6599999983</v>
      </c>
      <c r="D20" s="74">
        <v>17736586.179999996</v>
      </c>
      <c r="E20" s="74">
        <v>1244694.0999999999</v>
      </c>
      <c r="F20" s="74">
        <v>1023174.3699999999</v>
      </c>
      <c r="G20" s="74">
        <v>16491892.079999996</v>
      </c>
    </row>
    <row r="21" spans="1:7" ht="15">
      <c r="A21" s="26" t="s">
        <v>68</v>
      </c>
      <c r="B21" s="74">
        <v>294399.95999999996</v>
      </c>
      <c r="C21" s="74">
        <v>0</v>
      </c>
      <c r="D21" s="74">
        <v>294399.95999999996</v>
      </c>
      <c r="E21" s="74">
        <v>27840</v>
      </c>
      <c r="F21" s="74">
        <v>0</v>
      </c>
      <c r="G21" s="74">
        <v>266559.95999999996</v>
      </c>
    </row>
    <row r="22" spans="1:7" ht="15">
      <c r="A22" s="26" t="s">
        <v>69</v>
      </c>
      <c r="B22" s="74">
        <v>9672867.610000001</v>
      </c>
      <c r="C22" s="74">
        <v>13205043.449999997</v>
      </c>
      <c r="D22" s="74">
        <v>22877911.06</v>
      </c>
      <c r="E22" s="74">
        <v>2951134.59</v>
      </c>
      <c r="F22" s="74">
        <v>603732.8599999999</v>
      </c>
      <c r="G22" s="74">
        <v>19926776.47</v>
      </c>
    </row>
    <row r="23" spans="1:7" ht="15">
      <c r="A23" s="26" t="s">
        <v>70</v>
      </c>
      <c r="B23" s="74">
        <v>3752232.67</v>
      </c>
      <c r="C23" s="74">
        <v>493248.96999999974</v>
      </c>
      <c r="D23" s="74">
        <v>4245481.64</v>
      </c>
      <c r="E23" s="74">
        <v>253217.77999999997</v>
      </c>
      <c r="F23" s="74">
        <v>159358.04000000004</v>
      </c>
      <c r="G23" s="74">
        <v>3992263.86</v>
      </c>
    </row>
    <row r="24" spans="1:7" ht="15">
      <c r="A24" s="26" t="s">
        <v>71</v>
      </c>
      <c r="B24" s="74">
        <v>169997996.89000005</v>
      </c>
      <c r="C24" s="74">
        <v>2462812.9099999666</v>
      </c>
      <c r="D24" s="74">
        <v>172460809.8</v>
      </c>
      <c r="E24" s="74">
        <v>38853546.85</v>
      </c>
      <c r="F24" s="74">
        <v>34884905.83</v>
      </c>
      <c r="G24" s="74">
        <v>133607262.95000002</v>
      </c>
    </row>
    <row r="25" spans="1:7" ht="15">
      <c r="A25" s="26" t="s">
        <v>72</v>
      </c>
      <c r="B25" s="74">
        <v>13103639.180000007</v>
      </c>
      <c r="C25" s="74">
        <v>619753.9800000023</v>
      </c>
      <c r="D25" s="74">
        <v>13723393.16000001</v>
      </c>
      <c r="E25" s="74">
        <v>1610543.04</v>
      </c>
      <c r="F25" s="74">
        <v>782914.8</v>
      </c>
      <c r="G25" s="74">
        <v>12112850.120000008</v>
      </c>
    </row>
    <row r="26" spans="1:7" ht="15">
      <c r="A26" s="26" t="s">
        <v>73</v>
      </c>
      <c r="B26" s="74">
        <v>238385.12999999998</v>
      </c>
      <c r="C26" s="74">
        <v>1854581</v>
      </c>
      <c r="D26" s="74">
        <v>2092966.13</v>
      </c>
      <c r="E26" s="74">
        <v>1439.99</v>
      </c>
      <c r="F26" s="74">
        <v>989.99</v>
      </c>
      <c r="G26" s="74">
        <v>2091526.14</v>
      </c>
    </row>
    <row r="27" spans="1:7" ht="15">
      <c r="A27" s="26" t="s">
        <v>74</v>
      </c>
      <c r="B27" s="74">
        <v>70213036.07999997</v>
      </c>
      <c r="C27" s="74">
        <v>3707154.8100000024</v>
      </c>
      <c r="D27" s="74">
        <v>73920190.88999997</v>
      </c>
      <c r="E27" s="74">
        <v>8563918.100000001</v>
      </c>
      <c r="F27" s="74">
        <v>3427822.530000001</v>
      </c>
      <c r="G27" s="74">
        <v>65356272.78999997</v>
      </c>
    </row>
    <row r="28" spans="1:7" ht="15">
      <c r="A28" s="25" t="s">
        <v>75</v>
      </c>
      <c r="B28" s="74">
        <v>1024985846.16</v>
      </c>
      <c r="C28" s="74">
        <v>58905128.99999997</v>
      </c>
      <c r="D28" s="74">
        <v>1083890975.16</v>
      </c>
      <c r="E28" s="74">
        <v>154158975.37</v>
      </c>
      <c r="F28" s="74">
        <v>137244393.70999995</v>
      </c>
      <c r="G28" s="74">
        <v>929731999.79</v>
      </c>
    </row>
    <row r="29" spans="1:7" ht="15">
      <c r="A29" s="26" t="s">
        <v>76</v>
      </c>
      <c r="B29" s="74">
        <v>504260516.68</v>
      </c>
      <c r="C29" s="74">
        <v>16192766.679999948</v>
      </c>
      <c r="D29" s="74">
        <v>520453283.35999995</v>
      </c>
      <c r="E29" s="74">
        <v>77307498.12999998</v>
      </c>
      <c r="F29" s="74">
        <v>76391911.77999997</v>
      </c>
      <c r="G29" s="74">
        <v>443145785.22999996</v>
      </c>
    </row>
    <row r="30" spans="1:7" ht="15">
      <c r="A30" s="26" t="s">
        <v>77</v>
      </c>
      <c r="B30" s="74">
        <v>45972800.47</v>
      </c>
      <c r="C30" s="74">
        <v>2845613.25</v>
      </c>
      <c r="D30" s="74">
        <v>48818413.72</v>
      </c>
      <c r="E30" s="74">
        <v>9776681.51</v>
      </c>
      <c r="F30" s="74">
        <v>9004340.26</v>
      </c>
      <c r="G30" s="74">
        <v>39041732.21</v>
      </c>
    </row>
    <row r="31" spans="1:7" ht="15">
      <c r="A31" s="26" t="s">
        <v>78</v>
      </c>
      <c r="B31" s="74">
        <v>103129171.03999995</v>
      </c>
      <c r="C31" s="74">
        <v>29482358.610000044</v>
      </c>
      <c r="D31" s="74">
        <v>132611529.64999999</v>
      </c>
      <c r="E31" s="74">
        <v>13895177.559999991</v>
      </c>
      <c r="F31" s="74">
        <v>12071320.029999994</v>
      </c>
      <c r="G31" s="74">
        <v>118716352.09</v>
      </c>
    </row>
    <row r="32" spans="1:7" ht="15">
      <c r="A32" s="26" t="s">
        <v>79</v>
      </c>
      <c r="B32" s="74">
        <v>37625992.04</v>
      </c>
      <c r="C32" s="74">
        <v>104007.92000000179</v>
      </c>
      <c r="D32" s="74">
        <v>37729999.96</v>
      </c>
      <c r="E32" s="74">
        <v>3509390.43</v>
      </c>
      <c r="F32" s="74">
        <v>3458658.99</v>
      </c>
      <c r="G32" s="74">
        <v>34220609.53</v>
      </c>
    </row>
    <row r="33" spans="1:7" ht="15">
      <c r="A33" s="26" t="s">
        <v>80</v>
      </c>
      <c r="B33" s="74">
        <v>153828068.31</v>
      </c>
      <c r="C33" s="74">
        <v>3635867.4299999774</v>
      </c>
      <c r="D33" s="74">
        <v>157463935.73999998</v>
      </c>
      <c r="E33" s="74">
        <v>18928813.850000005</v>
      </c>
      <c r="F33" s="74">
        <v>15424479.520000003</v>
      </c>
      <c r="G33" s="74">
        <v>138535121.89</v>
      </c>
    </row>
    <row r="34" spans="1:7" ht="15">
      <c r="A34" s="26" t="s">
        <v>81</v>
      </c>
      <c r="B34" s="74">
        <v>91513912.49000001</v>
      </c>
      <c r="C34" s="74">
        <v>1510200.0799999982</v>
      </c>
      <c r="D34" s="74">
        <v>93024112.57000001</v>
      </c>
      <c r="E34" s="74">
        <v>20584267.78</v>
      </c>
      <c r="F34" s="74">
        <v>11309964.139999999</v>
      </c>
      <c r="G34" s="74">
        <v>72439844.79</v>
      </c>
    </row>
    <row r="35" spans="1:7" ht="15">
      <c r="A35" s="26" t="s">
        <v>82</v>
      </c>
      <c r="B35" s="74">
        <v>4848377.99</v>
      </c>
      <c r="C35" s="74">
        <v>66767.20999999996</v>
      </c>
      <c r="D35" s="74">
        <v>4915145.2</v>
      </c>
      <c r="E35" s="74">
        <v>503560.43000000005</v>
      </c>
      <c r="F35" s="74">
        <v>390082.46</v>
      </c>
      <c r="G35" s="74">
        <v>4411584.7700000005</v>
      </c>
    </row>
    <row r="36" spans="1:7" ht="15">
      <c r="A36" s="26" t="s">
        <v>83</v>
      </c>
      <c r="B36" s="74">
        <v>30718479.499999993</v>
      </c>
      <c r="C36" s="74">
        <v>3931958.370000005</v>
      </c>
      <c r="D36" s="74">
        <v>34650437.87</v>
      </c>
      <c r="E36" s="74">
        <v>2357121.91</v>
      </c>
      <c r="F36" s="74">
        <v>1936107.3499999999</v>
      </c>
      <c r="G36" s="74">
        <v>32293315.959999997</v>
      </c>
    </row>
    <row r="37" spans="1:7" ht="15">
      <c r="A37" s="26" t="s">
        <v>84</v>
      </c>
      <c r="B37" s="74">
        <v>53088527.63999999</v>
      </c>
      <c r="C37" s="74">
        <v>1135589.4499999955</v>
      </c>
      <c r="D37" s="74">
        <v>54224117.08999999</v>
      </c>
      <c r="E37" s="74">
        <v>7296463.77</v>
      </c>
      <c r="F37" s="74">
        <v>7257529.179999999</v>
      </c>
      <c r="G37" s="74">
        <v>46927653.31999999</v>
      </c>
    </row>
    <row r="38" spans="1:7" ht="15">
      <c r="A38" s="25" t="s">
        <v>85</v>
      </c>
      <c r="B38" s="74">
        <v>543597716.6699998</v>
      </c>
      <c r="C38" s="74">
        <v>38471688.11000005</v>
      </c>
      <c r="D38" s="74">
        <v>582069404.7799999</v>
      </c>
      <c r="E38" s="74">
        <v>187896323.23</v>
      </c>
      <c r="F38" s="74">
        <v>142214808.78</v>
      </c>
      <c r="G38" s="74">
        <v>394173081.54999995</v>
      </c>
    </row>
    <row r="39" spans="1:7" ht="15">
      <c r="A39" s="26" t="s">
        <v>86</v>
      </c>
      <c r="B39" s="74">
        <v>1050000</v>
      </c>
      <c r="C39" s="74">
        <v>0</v>
      </c>
      <c r="D39" s="74">
        <v>1050000</v>
      </c>
      <c r="E39" s="74">
        <v>1050000</v>
      </c>
      <c r="F39" s="74">
        <v>1050000</v>
      </c>
      <c r="G39" s="74">
        <v>0</v>
      </c>
    </row>
    <row r="40" spans="1:7" ht="15">
      <c r="A40" s="26" t="s">
        <v>87</v>
      </c>
      <c r="B40" s="74">
        <v>454270052.2399999</v>
      </c>
      <c r="C40" s="74">
        <v>24802942.820000052</v>
      </c>
      <c r="D40" s="74">
        <v>479072995.05999994</v>
      </c>
      <c r="E40" s="74">
        <v>166962981.25</v>
      </c>
      <c r="F40" s="74">
        <v>121866960.33999999</v>
      </c>
      <c r="G40" s="74">
        <v>312110013.80999994</v>
      </c>
    </row>
    <row r="41" spans="1:7" ht="15">
      <c r="A41" s="26" t="s">
        <v>88</v>
      </c>
      <c r="B41" s="74">
        <v>31804781.270000003</v>
      </c>
      <c r="C41" s="74">
        <v>4284052.059999995</v>
      </c>
      <c r="D41" s="74">
        <v>36088833.33</v>
      </c>
      <c r="E41" s="74">
        <v>11357654.64</v>
      </c>
      <c r="F41" s="74">
        <v>11388404.64</v>
      </c>
      <c r="G41" s="74">
        <v>24731178.689999998</v>
      </c>
    </row>
    <row r="42" spans="1:7" ht="15">
      <c r="A42" s="26" t="s">
        <v>89</v>
      </c>
      <c r="B42" s="74">
        <v>55481923.76</v>
      </c>
      <c r="C42" s="74">
        <v>9384693.230000004</v>
      </c>
      <c r="D42" s="74">
        <v>64866616.99</v>
      </c>
      <c r="E42" s="74">
        <v>8301845.1</v>
      </c>
      <c r="F42" s="74">
        <v>7685601.5600000005</v>
      </c>
      <c r="G42" s="74">
        <v>56564771.89</v>
      </c>
    </row>
    <row r="43" spans="1:7" ht="15">
      <c r="A43" s="26" t="s">
        <v>90</v>
      </c>
      <c r="B43" s="74">
        <v>990959.4</v>
      </c>
      <c r="C43" s="74">
        <v>0</v>
      </c>
      <c r="D43" s="74">
        <v>990959.4</v>
      </c>
      <c r="E43" s="74">
        <v>223842.24</v>
      </c>
      <c r="F43" s="74">
        <v>223842.24</v>
      </c>
      <c r="G43" s="74">
        <v>767117.16</v>
      </c>
    </row>
    <row r="44" spans="1:7" ht="15">
      <c r="A44" s="26" t="s">
        <v>91</v>
      </c>
      <c r="B44" s="74">
        <v>0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</row>
    <row r="45" spans="1:7" ht="15">
      <c r="A45" s="26" t="s">
        <v>92</v>
      </c>
      <c r="B45" s="74">
        <v>0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</row>
    <row r="46" spans="1:7" ht="15">
      <c r="A46" s="26" t="s">
        <v>93</v>
      </c>
      <c r="B46" s="74">
        <v>0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</row>
    <row r="47" spans="1:7" ht="15">
      <c r="A47" s="26" t="s">
        <v>94</v>
      </c>
      <c r="B47" s="74">
        <v>0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</row>
    <row r="48" spans="1:7" ht="15">
      <c r="A48" s="25" t="s">
        <v>95</v>
      </c>
      <c r="B48" s="74">
        <v>97550513.41</v>
      </c>
      <c r="C48" s="74">
        <v>109931139.95</v>
      </c>
      <c r="D48" s="74">
        <v>207481653.36</v>
      </c>
      <c r="E48" s="74">
        <v>51163699.6</v>
      </c>
      <c r="F48" s="74">
        <v>46873200.01</v>
      </c>
      <c r="G48" s="74">
        <v>156317953.76000002</v>
      </c>
    </row>
    <row r="49" spans="1:7" ht="15">
      <c r="A49" s="26" t="s">
        <v>96</v>
      </c>
      <c r="B49" s="74">
        <v>23400865.80999999</v>
      </c>
      <c r="C49" s="74">
        <v>22967042.50000001</v>
      </c>
      <c r="D49" s="74">
        <v>46367908.31</v>
      </c>
      <c r="E49" s="74">
        <v>6520131.440000001</v>
      </c>
      <c r="F49" s="74">
        <v>2355776.6599999988</v>
      </c>
      <c r="G49" s="74">
        <v>39847776.870000005</v>
      </c>
    </row>
    <row r="50" spans="1:7" ht="15">
      <c r="A50" s="26" t="s">
        <v>97</v>
      </c>
      <c r="B50" s="74">
        <v>2713113</v>
      </c>
      <c r="C50" s="74">
        <v>325536.39000000013</v>
      </c>
      <c r="D50" s="74">
        <v>3038649.39</v>
      </c>
      <c r="E50" s="74">
        <v>33640</v>
      </c>
      <c r="F50" s="74">
        <v>33640</v>
      </c>
      <c r="G50" s="74">
        <v>3005009.39</v>
      </c>
    </row>
    <row r="51" spans="1:7" ht="15">
      <c r="A51" s="26" t="s">
        <v>98</v>
      </c>
      <c r="B51" s="74">
        <v>364979.2</v>
      </c>
      <c r="C51" s="74">
        <v>279305.99999999994</v>
      </c>
      <c r="D51" s="74">
        <v>644285.2</v>
      </c>
      <c r="E51" s="74">
        <v>0</v>
      </c>
      <c r="F51" s="74">
        <v>0</v>
      </c>
      <c r="G51" s="74">
        <v>644285.2</v>
      </c>
    </row>
    <row r="52" spans="1:7" ht="15">
      <c r="A52" s="26" t="s">
        <v>99</v>
      </c>
      <c r="B52" s="74">
        <v>34444079.92</v>
      </c>
      <c r="C52" s="74">
        <v>40465868.14</v>
      </c>
      <c r="D52" s="74">
        <v>74909948.06</v>
      </c>
      <c r="E52" s="74">
        <v>32609003.82</v>
      </c>
      <c r="F52" s="74">
        <v>32609003.82</v>
      </c>
      <c r="G52" s="74">
        <v>42300944.24</v>
      </c>
    </row>
    <row r="53" spans="1:7" ht="15">
      <c r="A53" s="26" t="s">
        <v>100</v>
      </c>
      <c r="B53" s="74">
        <v>621638.12</v>
      </c>
      <c r="C53" s="74">
        <v>63029.96999999997</v>
      </c>
      <c r="D53" s="74">
        <v>684668.09</v>
      </c>
      <c r="E53" s="74">
        <v>0</v>
      </c>
      <c r="F53" s="74">
        <v>0</v>
      </c>
      <c r="G53" s="74">
        <v>684668.09</v>
      </c>
    </row>
    <row r="54" spans="1:7" ht="15">
      <c r="A54" s="26" t="s">
        <v>101</v>
      </c>
      <c r="B54" s="74">
        <v>12575566.74</v>
      </c>
      <c r="C54" s="74">
        <v>32886832.580000006</v>
      </c>
      <c r="D54" s="74">
        <v>45462399.32000001</v>
      </c>
      <c r="E54" s="74">
        <v>1876769.54</v>
      </c>
      <c r="F54" s="74">
        <v>1874779.53</v>
      </c>
      <c r="G54" s="74">
        <v>43585629.78000001</v>
      </c>
    </row>
    <row r="55" spans="1:7" ht="15">
      <c r="A55" s="26" t="s">
        <v>102</v>
      </c>
      <c r="B55" s="74">
        <v>0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</row>
    <row r="56" spans="1:7" ht="15">
      <c r="A56" s="26" t="s">
        <v>103</v>
      </c>
      <c r="B56" s="74">
        <v>0</v>
      </c>
      <c r="C56" s="74">
        <v>10000000</v>
      </c>
      <c r="D56" s="74">
        <v>10000000</v>
      </c>
      <c r="E56" s="74">
        <v>10000000</v>
      </c>
      <c r="F56" s="74">
        <v>10000000</v>
      </c>
      <c r="G56" s="74">
        <v>0</v>
      </c>
    </row>
    <row r="57" spans="1:7" ht="15">
      <c r="A57" s="26" t="s">
        <v>104</v>
      </c>
      <c r="B57" s="74">
        <v>23430270.62</v>
      </c>
      <c r="C57" s="74">
        <v>2943524.3699999936</v>
      </c>
      <c r="D57" s="74">
        <v>26373794.989999995</v>
      </c>
      <c r="E57" s="74">
        <v>124154.8</v>
      </c>
      <c r="F57" s="74">
        <v>0</v>
      </c>
      <c r="G57" s="74">
        <v>26249640.189999994</v>
      </c>
    </row>
    <row r="58" spans="1:7" ht="15">
      <c r="A58" s="25" t="s">
        <v>105</v>
      </c>
      <c r="B58" s="74">
        <v>302179742.09000003</v>
      </c>
      <c r="C58" s="74">
        <v>561042176.38</v>
      </c>
      <c r="D58" s="74">
        <v>863221918.47</v>
      </c>
      <c r="E58" s="74">
        <v>95285906.66</v>
      </c>
      <c r="F58" s="74">
        <v>80098903.57</v>
      </c>
      <c r="G58" s="74">
        <v>767936011.8100001</v>
      </c>
    </row>
    <row r="59" spans="1:7" ht="15">
      <c r="A59" s="26" t="s">
        <v>106</v>
      </c>
      <c r="B59" s="74">
        <v>271982406</v>
      </c>
      <c r="C59" s="74">
        <v>447066263.35</v>
      </c>
      <c r="D59" s="74">
        <v>719048669.35</v>
      </c>
      <c r="E59" s="74">
        <v>72348105.6</v>
      </c>
      <c r="F59" s="74">
        <v>61299544.76</v>
      </c>
      <c r="G59" s="74">
        <v>646700563.75</v>
      </c>
    </row>
    <row r="60" spans="1:7" ht="15">
      <c r="A60" s="26" t="s">
        <v>107</v>
      </c>
      <c r="B60" s="74">
        <v>29942136.090000004</v>
      </c>
      <c r="C60" s="74">
        <v>112351334.98000005</v>
      </c>
      <c r="D60" s="74">
        <v>142293471.07000005</v>
      </c>
      <c r="E60" s="74">
        <v>21313223.01</v>
      </c>
      <c r="F60" s="74">
        <v>17174780.76</v>
      </c>
      <c r="G60" s="74">
        <v>120980248.06000005</v>
      </c>
    </row>
    <row r="61" spans="1:7" ht="15">
      <c r="A61" s="26" t="s">
        <v>108</v>
      </c>
      <c r="B61" s="74">
        <v>255200</v>
      </c>
      <c r="C61" s="74">
        <v>1624578.05</v>
      </c>
      <c r="D61" s="74">
        <v>1879778.05</v>
      </c>
      <c r="E61" s="74">
        <v>1624578.05</v>
      </c>
      <c r="F61" s="74">
        <v>1624578.05</v>
      </c>
      <c r="G61" s="74">
        <v>255200</v>
      </c>
    </row>
    <row r="62" spans="1:7" ht="15">
      <c r="A62" s="25" t="s">
        <v>109</v>
      </c>
      <c r="B62" s="74">
        <v>26252641</v>
      </c>
      <c r="C62" s="74">
        <v>34397863.18</v>
      </c>
      <c r="D62" s="74">
        <v>60650503.18</v>
      </c>
      <c r="E62" s="74">
        <v>11011727.62</v>
      </c>
      <c r="F62" s="74">
        <v>11011727.62</v>
      </c>
      <c r="G62" s="74">
        <v>49638775.56</v>
      </c>
    </row>
    <row r="63" spans="1:7" ht="15">
      <c r="A63" s="26" t="s">
        <v>110</v>
      </c>
      <c r="B63" s="74">
        <v>0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</row>
    <row r="64" spans="1:7" ht="15">
      <c r="A64" s="26" t="s">
        <v>111</v>
      </c>
      <c r="B64" s="74">
        <v>0</v>
      </c>
      <c r="C64" s="74">
        <v>0</v>
      </c>
      <c r="D64" s="74">
        <v>0</v>
      </c>
      <c r="E64" s="74">
        <v>0</v>
      </c>
      <c r="F64" s="74">
        <v>0</v>
      </c>
      <c r="G64" s="74">
        <v>0</v>
      </c>
    </row>
    <row r="65" spans="1:7" ht="15">
      <c r="A65" s="26" t="s">
        <v>112</v>
      </c>
      <c r="B65" s="74">
        <v>0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</row>
    <row r="66" spans="1:7" ht="15">
      <c r="A66" s="26" t="s">
        <v>113</v>
      </c>
      <c r="B66" s="74">
        <v>0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</row>
    <row r="67" spans="1:7" ht="15">
      <c r="A67" s="26" t="s">
        <v>114</v>
      </c>
      <c r="B67" s="74">
        <v>26252641</v>
      </c>
      <c r="C67" s="74">
        <v>398820.5</v>
      </c>
      <c r="D67" s="74">
        <v>26651461.5</v>
      </c>
      <c r="E67" s="74">
        <v>11011727.62</v>
      </c>
      <c r="F67" s="74">
        <v>11011727.62</v>
      </c>
      <c r="G67" s="74">
        <v>15639733.88</v>
      </c>
    </row>
    <row r="68" spans="1:7" ht="15">
      <c r="A68" s="26" t="s">
        <v>115</v>
      </c>
      <c r="B68" s="74">
        <v>0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</row>
    <row r="69" spans="1:7" ht="15">
      <c r="A69" s="26" t="s">
        <v>116</v>
      </c>
      <c r="B69" s="74">
        <v>0</v>
      </c>
      <c r="C69" s="74">
        <v>1</v>
      </c>
      <c r="D69" s="74">
        <v>0</v>
      </c>
      <c r="E69" s="74">
        <v>0</v>
      </c>
      <c r="F69" s="74">
        <v>0</v>
      </c>
      <c r="G69" s="74">
        <v>0</v>
      </c>
    </row>
    <row r="70" spans="1:7" ht="15">
      <c r="A70" s="26" t="s">
        <v>117</v>
      </c>
      <c r="B70" s="74">
        <v>0</v>
      </c>
      <c r="C70" s="74">
        <v>33999041.68</v>
      </c>
      <c r="D70" s="74">
        <v>33999041.68</v>
      </c>
      <c r="E70" s="74">
        <v>0</v>
      </c>
      <c r="F70" s="74">
        <v>0</v>
      </c>
      <c r="G70" s="74">
        <v>33999041.68</v>
      </c>
    </row>
    <row r="71" spans="1:7" ht="15">
      <c r="A71" s="25" t="s">
        <v>118</v>
      </c>
      <c r="B71" s="74">
        <v>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</row>
    <row r="72" spans="1:7" ht="15">
      <c r="A72" s="26" t="s">
        <v>119</v>
      </c>
      <c r="B72" s="74">
        <v>0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</row>
    <row r="73" spans="1:7" ht="15">
      <c r="A73" s="26" t="s">
        <v>120</v>
      </c>
      <c r="B73" s="74">
        <v>0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</row>
    <row r="74" spans="1:7" ht="15">
      <c r="A74" s="26" t="s">
        <v>121</v>
      </c>
      <c r="B74" s="74">
        <v>0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</row>
    <row r="75" spans="1:7" ht="15">
      <c r="A75" s="25" t="s">
        <v>122</v>
      </c>
      <c r="B75" s="74">
        <v>72273583.8</v>
      </c>
      <c r="C75" s="74">
        <v>-72273583.8</v>
      </c>
      <c r="D75" s="74">
        <v>0</v>
      </c>
      <c r="E75" s="74">
        <v>0</v>
      </c>
      <c r="F75" s="74">
        <v>0</v>
      </c>
      <c r="G75" s="74">
        <v>0</v>
      </c>
    </row>
    <row r="76" spans="1:7" ht="15">
      <c r="A76" s="26" t="s">
        <v>123</v>
      </c>
      <c r="B76" s="74">
        <v>72173583.84</v>
      </c>
      <c r="C76" s="74">
        <v>-72173583.84</v>
      </c>
      <c r="D76" s="74">
        <v>0</v>
      </c>
      <c r="E76" s="74">
        <v>0</v>
      </c>
      <c r="F76" s="74">
        <v>0</v>
      </c>
      <c r="G76" s="74">
        <v>0</v>
      </c>
    </row>
    <row r="77" spans="1:7" ht="15">
      <c r="A77" s="26" t="s">
        <v>124</v>
      </c>
      <c r="B77" s="74">
        <v>0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</row>
    <row r="78" spans="1:7" ht="15">
      <c r="A78" s="26" t="s">
        <v>125</v>
      </c>
      <c r="B78" s="74">
        <v>0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</row>
    <row r="79" spans="1:7" ht="15">
      <c r="A79" s="26" t="s">
        <v>126</v>
      </c>
      <c r="B79" s="74">
        <v>99999.96</v>
      </c>
      <c r="C79" s="74">
        <v>-99999.96</v>
      </c>
      <c r="D79" s="74">
        <v>0</v>
      </c>
      <c r="E79" s="74">
        <v>0</v>
      </c>
      <c r="F79" s="74">
        <v>0</v>
      </c>
      <c r="G79" s="74">
        <v>0</v>
      </c>
    </row>
    <row r="80" spans="1:7" ht="15">
      <c r="A80" s="26" t="s">
        <v>127</v>
      </c>
      <c r="B80" s="74">
        <v>0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</row>
    <row r="81" spans="1:7" ht="15">
      <c r="A81" s="26" t="s">
        <v>128</v>
      </c>
      <c r="B81" s="74">
        <v>0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</row>
    <row r="82" spans="1:7" ht="15">
      <c r="A82" s="26" t="s">
        <v>129</v>
      </c>
      <c r="B82" s="74">
        <v>0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</row>
    <row r="83" spans="1:7" ht="15">
      <c r="A83" s="27"/>
      <c r="B83" s="75"/>
      <c r="C83" s="75"/>
      <c r="D83" s="75"/>
      <c r="E83" s="75"/>
      <c r="F83" s="75"/>
      <c r="G83" s="75"/>
    </row>
    <row r="84" spans="1:7" ht="15">
      <c r="A84" s="28" t="s">
        <v>130</v>
      </c>
      <c r="B84" s="73">
        <v>1085346824.3400002</v>
      </c>
      <c r="C84" s="73">
        <v>761819987.49</v>
      </c>
      <c r="D84" s="73">
        <v>1847166811.83</v>
      </c>
      <c r="E84" s="73">
        <v>276192726.89</v>
      </c>
      <c r="F84" s="73">
        <v>220557809.73000002</v>
      </c>
      <c r="G84" s="73">
        <v>1570974084.94</v>
      </c>
    </row>
    <row r="85" spans="1:7" ht="15">
      <c r="A85" s="25" t="s">
        <v>57</v>
      </c>
      <c r="B85" s="74">
        <v>350000000.16</v>
      </c>
      <c r="C85" s="74">
        <v>19655576.840000022</v>
      </c>
      <c r="D85" s="74">
        <v>369655577</v>
      </c>
      <c r="E85" s="74">
        <v>116501180.85</v>
      </c>
      <c r="F85" s="74">
        <v>110606769.20000002</v>
      </c>
      <c r="G85" s="74">
        <v>253154396.15</v>
      </c>
    </row>
    <row r="86" spans="1:7" ht="15">
      <c r="A86" s="26" t="s">
        <v>58</v>
      </c>
      <c r="B86" s="74">
        <v>135067867.2</v>
      </c>
      <c r="C86" s="74">
        <v>28321903.26000002</v>
      </c>
      <c r="D86" s="74">
        <v>163389770.46</v>
      </c>
      <c r="E86" s="74">
        <v>54506307.19</v>
      </c>
      <c r="F86" s="74">
        <v>54506307.19</v>
      </c>
      <c r="G86" s="74">
        <v>108883463.27000001</v>
      </c>
    </row>
    <row r="87" spans="1:7" ht="15">
      <c r="A87" s="26" t="s">
        <v>59</v>
      </c>
      <c r="B87" s="74">
        <v>0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</row>
    <row r="88" spans="1:7" ht="15">
      <c r="A88" s="26" t="s">
        <v>60</v>
      </c>
      <c r="B88" s="74">
        <v>37614093.36</v>
      </c>
      <c r="C88" s="74">
        <v>-21564779.16</v>
      </c>
      <c r="D88" s="74">
        <v>16049314.2</v>
      </c>
      <c r="E88" s="74">
        <v>8805248.31</v>
      </c>
      <c r="F88" s="74">
        <v>8805248.31</v>
      </c>
      <c r="G88" s="74">
        <v>7244065.889999999</v>
      </c>
    </row>
    <row r="89" spans="1:7" ht="15">
      <c r="A89" s="26" t="s">
        <v>61</v>
      </c>
      <c r="B89" s="74">
        <v>133365361.56</v>
      </c>
      <c r="C89" s="74">
        <v>-3575659.3599999994</v>
      </c>
      <c r="D89" s="74">
        <v>129789702.2</v>
      </c>
      <c r="E89" s="74">
        <v>23337319.8</v>
      </c>
      <c r="F89" s="74">
        <v>17442908.15</v>
      </c>
      <c r="G89" s="74">
        <v>106452382.4</v>
      </c>
    </row>
    <row r="90" spans="1:7" ht="15">
      <c r="A90" s="26" t="s">
        <v>62</v>
      </c>
      <c r="B90" s="74">
        <v>43952678.04</v>
      </c>
      <c r="C90" s="74">
        <v>16474112.100000001</v>
      </c>
      <c r="D90" s="74">
        <v>60426790.14</v>
      </c>
      <c r="E90" s="74">
        <v>29852305.550000004</v>
      </c>
      <c r="F90" s="74">
        <v>29852305.550000004</v>
      </c>
      <c r="G90" s="74">
        <v>30574484.589999996</v>
      </c>
    </row>
    <row r="91" spans="1:7" ht="15">
      <c r="A91" s="26" t="s">
        <v>63</v>
      </c>
      <c r="B91" s="74">
        <v>0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</row>
    <row r="92" spans="1:7" ht="15">
      <c r="A92" s="26" t="s">
        <v>64</v>
      </c>
      <c r="B92" s="74">
        <v>0</v>
      </c>
      <c r="C92" s="74">
        <v>0</v>
      </c>
      <c r="D92" s="74">
        <v>0</v>
      </c>
      <c r="E92" s="74">
        <v>0</v>
      </c>
      <c r="F92" s="74">
        <v>0</v>
      </c>
      <c r="G92" s="74">
        <v>0</v>
      </c>
    </row>
    <row r="93" spans="1:7" ht="15">
      <c r="A93" s="25" t="s">
        <v>65</v>
      </c>
      <c r="B93" s="74">
        <v>0</v>
      </c>
      <c r="C93" s="74">
        <v>3932035.36</v>
      </c>
      <c r="D93" s="74">
        <v>3932035.36</v>
      </c>
      <c r="E93" s="74">
        <v>0</v>
      </c>
      <c r="F93" s="74">
        <v>0</v>
      </c>
      <c r="G93" s="74">
        <v>3932035.36</v>
      </c>
    </row>
    <row r="94" spans="1:7" ht="15">
      <c r="A94" s="26" t="s">
        <v>66</v>
      </c>
      <c r="B94" s="74">
        <v>0</v>
      </c>
      <c r="C94" s="74">
        <v>0</v>
      </c>
      <c r="D94" s="74">
        <v>0</v>
      </c>
      <c r="E94" s="74">
        <v>0</v>
      </c>
      <c r="F94" s="74">
        <v>0</v>
      </c>
      <c r="G94" s="74">
        <v>0</v>
      </c>
    </row>
    <row r="95" spans="1:7" ht="15">
      <c r="A95" s="26" t="s">
        <v>67</v>
      </c>
      <c r="B95" s="74">
        <v>0</v>
      </c>
      <c r="C95" s="74">
        <v>0</v>
      </c>
      <c r="D95" s="74">
        <v>0</v>
      </c>
      <c r="E95" s="74">
        <v>0</v>
      </c>
      <c r="F95" s="74">
        <v>0</v>
      </c>
      <c r="G95" s="74">
        <v>0</v>
      </c>
    </row>
    <row r="96" spans="1:7" ht="15">
      <c r="A96" s="26" t="s">
        <v>68</v>
      </c>
      <c r="B96" s="74">
        <v>0</v>
      </c>
      <c r="C96" s="74">
        <v>0</v>
      </c>
      <c r="D96" s="74">
        <v>0</v>
      </c>
      <c r="E96" s="74">
        <v>0</v>
      </c>
      <c r="F96" s="74">
        <v>0</v>
      </c>
      <c r="G96" s="74">
        <v>0</v>
      </c>
    </row>
    <row r="97" spans="1:7" ht="15">
      <c r="A97" s="26" t="s">
        <v>69</v>
      </c>
      <c r="B97" s="74">
        <v>0</v>
      </c>
      <c r="C97" s="74">
        <v>0</v>
      </c>
      <c r="D97" s="74">
        <v>0</v>
      </c>
      <c r="E97" s="74">
        <v>0</v>
      </c>
      <c r="F97" s="74">
        <v>0</v>
      </c>
      <c r="G97" s="74">
        <v>0</v>
      </c>
    </row>
    <row r="98" spans="1:7" ht="15">
      <c r="A98" s="29" t="s">
        <v>70</v>
      </c>
      <c r="B98" s="74">
        <v>0</v>
      </c>
      <c r="C98" s="74">
        <v>0</v>
      </c>
      <c r="D98" s="74">
        <v>0</v>
      </c>
      <c r="E98" s="74">
        <v>0</v>
      </c>
      <c r="F98" s="74">
        <v>0</v>
      </c>
      <c r="G98" s="74">
        <v>0</v>
      </c>
    </row>
    <row r="99" spans="1:7" ht="15">
      <c r="A99" s="26" t="s">
        <v>71</v>
      </c>
      <c r="B99" s="74">
        <v>0</v>
      </c>
      <c r="C99" s="74">
        <v>0</v>
      </c>
      <c r="D99" s="74">
        <v>0</v>
      </c>
      <c r="E99" s="74">
        <v>0</v>
      </c>
      <c r="F99" s="74">
        <v>0</v>
      </c>
      <c r="G99" s="74">
        <v>0</v>
      </c>
    </row>
    <row r="100" spans="1:7" ht="15">
      <c r="A100" s="26" t="s">
        <v>72</v>
      </c>
      <c r="B100" s="74">
        <v>0</v>
      </c>
      <c r="C100" s="74">
        <v>1098036</v>
      </c>
      <c r="D100" s="74">
        <v>1098036</v>
      </c>
      <c r="E100" s="74">
        <v>0</v>
      </c>
      <c r="F100" s="74">
        <v>0</v>
      </c>
      <c r="G100" s="74">
        <v>1098036</v>
      </c>
    </row>
    <row r="101" spans="1:7" ht="15">
      <c r="A101" s="26" t="s">
        <v>73</v>
      </c>
      <c r="B101" s="74">
        <v>0</v>
      </c>
      <c r="C101" s="74">
        <v>2683999.36</v>
      </c>
      <c r="D101" s="74">
        <v>2683999.36</v>
      </c>
      <c r="E101" s="74">
        <v>0</v>
      </c>
      <c r="F101" s="74">
        <v>0</v>
      </c>
      <c r="G101" s="74">
        <v>2683999.36</v>
      </c>
    </row>
    <row r="102" spans="1:7" ht="15">
      <c r="A102" s="26" t="s">
        <v>74</v>
      </c>
      <c r="B102" s="74">
        <v>0</v>
      </c>
      <c r="C102" s="74">
        <v>150000</v>
      </c>
      <c r="D102" s="74">
        <v>150000</v>
      </c>
      <c r="E102" s="74">
        <v>0</v>
      </c>
      <c r="F102" s="74">
        <v>0</v>
      </c>
      <c r="G102" s="74">
        <v>150000</v>
      </c>
    </row>
    <row r="103" spans="1:7" ht="15">
      <c r="A103" s="25" t="s">
        <v>75</v>
      </c>
      <c r="B103" s="74">
        <v>312879740.24</v>
      </c>
      <c r="C103" s="74">
        <v>-79519545.80000001</v>
      </c>
      <c r="D103" s="74">
        <v>233360194.44</v>
      </c>
      <c r="E103" s="74">
        <v>31226249.43</v>
      </c>
      <c r="F103" s="74">
        <v>22322031.82</v>
      </c>
      <c r="G103" s="74">
        <v>202133945.01</v>
      </c>
    </row>
    <row r="104" spans="1:7" ht="15">
      <c r="A104" s="26" t="s">
        <v>76</v>
      </c>
      <c r="B104" s="74">
        <v>0</v>
      </c>
      <c r="C104" s="74">
        <v>0</v>
      </c>
      <c r="D104" s="74">
        <v>0</v>
      </c>
      <c r="E104" s="74">
        <v>0</v>
      </c>
      <c r="F104" s="74">
        <v>0</v>
      </c>
      <c r="G104" s="74">
        <v>0</v>
      </c>
    </row>
    <row r="105" spans="1:7" ht="15">
      <c r="A105" s="26" t="s">
        <v>77</v>
      </c>
      <c r="B105" s="74">
        <v>0</v>
      </c>
      <c r="C105" s="74">
        <v>0</v>
      </c>
      <c r="D105" s="74">
        <v>0</v>
      </c>
      <c r="E105" s="74">
        <v>0</v>
      </c>
      <c r="F105" s="74">
        <v>0</v>
      </c>
      <c r="G105" s="74">
        <v>0</v>
      </c>
    </row>
    <row r="106" spans="1:7" ht="15">
      <c r="A106" s="26" t="s">
        <v>78</v>
      </c>
      <c r="B106" s="74">
        <v>0</v>
      </c>
      <c r="C106" s="74">
        <v>0</v>
      </c>
      <c r="D106" s="74">
        <v>0</v>
      </c>
      <c r="E106" s="74">
        <v>0</v>
      </c>
      <c r="F106" s="74">
        <v>0</v>
      </c>
      <c r="G106" s="74">
        <v>0</v>
      </c>
    </row>
    <row r="107" spans="1:7" ht="15">
      <c r="A107" s="26" t="s">
        <v>79</v>
      </c>
      <c r="B107" s="74">
        <v>0</v>
      </c>
      <c r="C107" s="74">
        <v>0</v>
      </c>
      <c r="D107" s="74">
        <v>0</v>
      </c>
      <c r="E107" s="74">
        <v>0</v>
      </c>
      <c r="F107" s="74">
        <v>0</v>
      </c>
      <c r="G107" s="74">
        <v>0</v>
      </c>
    </row>
    <row r="108" spans="1:7" ht="15">
      <c r="A108" s="26" t="s">
        <v>80</v>
      </c>
      <c r="B108" s="74">
        <v>312879740.24</v>
      </c>
      <c r="C108" s="74">
        <v>-81471576.4</v>
      </c>
      <c r="D108" s="74">
        <v>231408163.84</v>
      </c>
      <c r="E108" s="74">
        <v>31203712.43</v>
      </c>
      <c r="F108" s="74">
        <v>22299494.82</v>
      </c>
      <c r="G108" s="74">
        <v>200204451.41</v>
      </c>
    </row>
    <row r="109" spans="1:7" ht="15">
      <c r="A109" s="26" t="s">
        <v>81</v>
      </c>
      <c r="B109" s="74">
        <v>0</v>
      </c>
      <c r="C109" s="74">
        <v>1792124.6</v>
      </c>
      <c r="D109" s="74">
        <v>1792124.6</v>
      </c>
      <c r="E109" s="74">
        <v>0</v>
      </c>
      <c r="F109" s="74">
        <v>0</v>
      </c>
      <c r="G109" s="74">
        <v>1792124.6</v>
      </c>
    </row>
    <row r="110" spans="1:7" ht="15">
      <c r="A110" s="26" t="s">
        <v>82</v>
      </c>
      <c r="B110" s="74">
        <v>0</v>
      </c>
      <c r="C110" s="74">
        <v>0</v>
      </c>
      <c r="D110" s="74">
        <v>0</v>
      </c>
      <c r="E110" s="74">
        <v>0</v>
      </c>
      <c r="F110" s="74">
        <v>0</v>
      </c>
      <c r="G110" s="74">
        <v>0</v>
      </c>
    </row>
    <row r="111" spans="1:7" ht="15">
      <c r="A111" s="26" t="s">
        <v>83</v>
      </c>
      <c r="B111" s="74">
        <v>0</v>
      </c>
      <c r="C111" s="74">
        <v>159906</v>
      </c>
      <c r="D111" s="74">
        <v>159906</v>
      </c>
      <c r="E111" s="74">
        <v>22537</v>
      </c>
      <c r="F111" s="74">
        <v>22537</v>
      </c>
      <c r="G111" s="74">
        <v>137369</v>
      </c>
    </row>
    <row r="112" spans="1:7" ht="15">
      <c r="A112" s="26" t="s">
        <v>84</v>
      </c>
      <c r="B112" s="74">
        <v>0</v>
      </c>
      <c r="C112" s="74">
        <v>0</v>
      </c>
      <c r="D112" s="74">
        <v>0</v>
      </c>
      <c r="E112" s="74">
        <v>0</v>
      </c>
      <c r="F112" s="74">
        <v>0</v>
      </c>
      <c r="G112" s="74">
        <v>0</v>
      </c>
    </row>
    <row r="113" spans="1:7" ht="15">
      <c r="A113" s="25" t="s">
        <v>85</v>
      </c>
      <c r="B113" s="74">
        <v>106674798.9</v>
      </c>
      <c r="C113" s="74">
        <v>130629139.84000002</v>
      </c>
      <c r="D113" s="74">
        <v>237303938.74000004</v>
      </c>
      <c r="E113" s="74">
        <v>29222049.439999998</v>
      </c>
      <c r="F113" s="74">
        <v>20414526.93</v>
      </c>
      <c r="G113" s="74">
        <v>208081889.30000004</v>
      </c>
    </row>
    <row r="114" spans="1:7" ht="15">
      <c r="A114" s="26" t="s">
        <v>86</v>
      </c>
      <c r="B114" s="74">
        <v>25000000</v>
      </c>
      <c r="C114" s="74">
        <v>0</v>
      </c>
      <c r="D114" s="74">
        <v>25000000</v>
      </c>
      <c r="E114" s="74">
        <v>0</v>
      </c>
      <c r="F114" s="74">
        <v>0</v>
      </c>
      <c r="G114" s="74">
        <v>25000000</v>
      </c>
    </row>
    <row r="115" spans="1:7" ht="15">
      <c r="A115" s="26" t="s">
        <v>87</v>
      </c>
      <c r="B115" s="74">
        <v>81674798.9</v>
      </c>
      <c r="C115" s="74">
        <v>126657106.01000002</v>
      </c>
      <c r="D115" s="74">
        <v>208331904.91000003</v>
      </c>
      <c r="E115" s="74">
        <v>27429481.439999998</v>
      </c>
      <c r="F115" s="74">
        <v>18621958.93</v>
      </c>
      <c r="G115" s="74">
        <v>180902423.47000003</v>
      </c>
    </row>
    <row r="116" spans="1:7" ht="15">
      <c r="A116" s="26" t="s">
        <v>88</v>
      </c>
      <c r="B116" s="74">
        <v>0</v>
      </c>
      <c r="C116" s="74">
        <v>431465.83</v>
      </c>
      <c r="D116" s="74">
        <v>431465.83</v>
      </c>
      <c r="E116" s="74">
        <v>0</v>
      </c>
      <c r="F116" s="74">
        <v>0</v>
      </c>
      <c r="G116" s="74">
        <v>431465.83</v>
      </c>
    </row>
    <row r="117" spans="1:7" ht="15">
      <c r="A117" s="26" t="s">
        <v>89</v>
      </c>
      <c r="B117" s="74">
        <v>0</v>
      </c>
      <c r="C117" s="74">
        <v>3540568</v>
      </c>
      <c r="D117" s="74">
        <v>3540568</v>
      </c>
      <c r="E117" s="74">
        <v>1792568</v>
      </c>
      <c r="F117" s="74">
        <v>1792568</v>
      </c>
      <c r="G117" s="74">
        <v>1748000</v>
      </c>
    </row>
    <row r="118" spans="1:7" ht="15">
      <c r="A118" s="26" t="s">
        <v>90</v>
      </c>
      <c r="B118" s="74">
        <v>0</v>
      </c>
      <c r="C118" s="74">
        <v>0</v>
      </c>
      <c r="D118" s="74">
        <v>0</v>
      </c>
      <c r="E118" s="74">
        <v>0</v>
      </c>
      <c r="F118" s="74">
        <v>0</v>
      </c>
      <c r="G118" s="74">
        <v>0</v>
      </c>
    </row>
    <row r="119" spans="1:7" ht="15">
      <c r="A119" s="26" t="s">
        <v>91</v>
      </c>
      <c r="B119" s="74">
        <v>0</v>
      </c>
      <c r="C119" s="74">
        <v>0</v>
      </c>
      <c r="D119" s="74">
        <v>0</v>
      </c>
      <c r="E119" s="74">
        <v>0</v>
      </c>
      <c r="F119" s="74">
        <v>0</v>
      </c>
      <c r="G119" s="74">
        <v>0</v>
      </c>
    </row>
    <row r="120" spans="1:7" ht="15">
      <c r="A120" s="26" t="s">
        <v>92</v>
      </c>
      <c r="B120" s="74">
        <v>0</v>
      </c>
      <c r="C120" s="74">
        <v>0</v>
      </c>
      <c r="D120" s="74">
        <v>0</v>
      </c>
      <c r="E120" s="74">
        <v>0</v>
      </c>
      <c r="F120" s="74">
        <v>0</v>
      </c>
      <c r="G120" s="74">
        <v>0</v>
      </c>
    </row>
    <row r="121" spans="1:7" ht="15">
      <c r="A121" s="26" t="s">
        <v>93</v>
      </c>
      <c r="B121" s="74">
        <v>0</v>
      </c>
      <c r="C121" s="74">
        <v>0</v>
      </c>
      <c r="D121" s="74">
        <v>0</v>
      </c>
      <c r="E121" s="74">
        <v>0</v>
      </c>
      <c r="F121" s="74">
        <v>0</v>
      </c>
      <c r="G121" s="74">
        <v>0</v>
      </c>
    </row>
    <row r="122" spans="1:7" ht="15">
      <c r="A122" s="26" t="s">
        <v>94</v>
      </c>
      <c r="B122" s="74">
        <v>0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</row>
    <row r="123" spans="1:7" ht="15">
      <c r="A123" s="25" t="s">
        <v>95</v>
      </c>
      <c r="B123" s="74">
        <v>11076113.4</v>
      </c>
      <c r="C123" s="74">
        <v>15348721.43</v>
      </c>
      <c r="D123" s="74">
        <v>26424834.83</v>
      </c>
      <c r="E123" s="74">
        <v>0</v>
      </c>
      <c r="F123" s="74">
        <v>0</v>
      </c>
      <c r="G123" s="74">
        <v>26424834.83</v>
      </c>
    </row>
    <row r="124" spans="1:7" ht="15">
      <c r="A124" s="26" t="s">
        <v>96</v>
      </c>
      <c r="B124" s="74">
        <v>4876113.4</v>
      </c>
      <c r="C124" s="74">
        <v>3362065</v>
      </c>
      <c r="D124" s="74">
        <v>8238178.4</v>
      </c>
      <c r="E124" s="74">
        <v>0</v>
      </c>
      <c r="F124" s="74">
        <v>0</v>
      </c>
      <c r="G124" s="74">
        <v>8238178.4</v>
      </c>
    </row>
    <row r="125" spans="1:7" ht="15">
      <c r="A125" s="26" t="s">
        <v>97</v>
      </c>
      <c r="B125" s="74">
        <v>0</v>
      </c>
      <c r="C125" s="74">
        <v>1989333</v>
      </c>
      <c r="D125" s="74">
        <v>1989333</v>
      </c>
      <c r="E125" s="74">
        <v>0</v>
      </c>
      <c r="F125" s="74">
        <v>0</v>
      </c>
      <c r="G125" s="74">
        <v>1989333</v>
      </c>
    </row>
    <row r="126" spans="1:7" ht="15">
      <c r="A126" s="26" t="s">
        <v>98</v>
      </c>
      <c r="B126" s="74">
        <v>0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</row>
    <row r="127" spans="1:7" ht="15">
      <c r="A127" s="26" t="s">
        <v>99</v>
      </c>
      <c r="B127" s="74">
        <v>0</v>
      </c>
      <c r="C127" s="74">
        <v>3425722.44</v>
      </c>
      <c r="D127" s="74">
        <v>3425722.44</v>
      </c>
      <c r="E127" s="74">
        <v>0</v>
      </c>
      <c r="F127" s="74">
        <v>0</v>
      </c>
      <c r="G127" s="74">
        <v>3425722.44</v>
      </c>
    </row>
    <row r="128" spans="1:7" ht="15">
      <c r="A128" s="26" t="s">
        <v>100</v>
      </c>
      <c r="B128" s="74">
        <v>0</v>
      </c>
      <c r="C128" s="74">
        <v>3371600</v>
      </c>
      <c r="D128" s="74">
        <v>3371600</v>
      </c>
      <c r="E128" s="74">
        <v>0</v>
      </c>
      <c r="F128" s="74">
        <v>0</v>
      </c>
      <c r="G128" s="74">
        <v>3371600</v>
      </c>
    </row>
    <row r="129" spans="1:7" ht="15">
      <c r="A129" s="26" t="s">
        <v>101</v>
      </c>
      <c r="B129" s="74">
        <v>6200000</v>
      </c>
      <c r="C129" s="74">
        <v>3200000.99</v>
      </c>
      <c r="D129" s="74">
        <v>9400000.99</v>
      </c>
      <c r="E129" s="74">
        <v>0</v>
      </c>
      <c r="F129" s="74">
        <v>0</v>
      </c>
      <c r="G129" s="74">
        <v>9400000.99</v>
      </c>
    </row>
    <row r="130" spans="1:7" ht="15">
      <c r="A130" s="26" t="s">
        <v>102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</row>
    <row r="131" spans="1:7" ht="15">
      <c r="A131" s="26" t="s">
        <v>103</v>
      </c>
      <c r="B131" s="74">
        <v>0</v>
      </c>
      <c r="C131" s="74">
        <v>0</v>
      </c>
      <c r="D131" s="74">
        <v>0</v>
      </c>
      <c r="E131" s="74">
        <v>0</v>
      </c>
      <c r="F131" s="74">
        <v>0</v>
      </c>
      <c r="G131" s="74">
        <v>0</v>
      </c>
    </row>
    <row r="132" spans="1:7" ht="15">
      <c r="A132" s="26" t="s">
        <v>104</v>
      </c>
      <c r="B132" s="74">
        <v>0</v>
      </c>
      <c r="C132" s="74">
        <v>0</v>
      </c>
      <c r="D132" s="74">
        <v>0</v>
      </c>
      <c r="E132" s="74">
        <v>0</v>
      </c>
      <c r="F132" s="74">
        <v>0</v>
      </c>
      <c r="G132" s="74">
        <v>0</v>
      </c>
    </row>
    <row r="133" spans="1:7" ht="15">
      <c r="A133" s="25" t="s">
        <v>105</v>
      </c>
      <c r="B133" s="74">
        <v>184507863.88000003</v>
      </c>
      <c r="C133" s="74">
        <v>599500476.02</v>
      </c>
      <c r="D133" s="74">
        <v>784008339.9</v>
      </c>
      <c r="E133" s="74">
        <v>53570729.68</v>
      </c>
      <c r="F133" s="74">
        <v>21541964.29</v>
      </c>
      <c r="G133" s="74">
        <v>730437610.22</v>
      </c>
    </row>
    <row r="134" spans="1:7" ht="15">
      <c r="A134" s="26" t="s">
        <v>106</v>
      </c>
      <c r="B134" s="74">
        <v>184507863.88000003</v>
      </c>
      <c r="C134" s="74">
        <v>390771653.36</v>
      </c>
      <c r="D134" s="74">
        <v>575279517.24</v>
      </c>
      <c r="E134" s="74">
        <v>30947624.62</v>
      </c>
      <c r="F134" s="74">
        <v>19427692.65</v>
      </c>
      <c r="G134" s="74">
        <v>544331892.62</v>
      </c>
    </row>
    <row r="135" spans="1:7" ht="15">
      <c r="A135" s="26" t="s">
        <v>107</v>
      </c>
      <c r="B135" s="74">
        <v>0</v>
      </c>
      <c r="C135" s="74">
        <v>208728822.66</v>
      </c>
      <c r="D135" s="74">
        <v>208728822.66</v>
      </c>
      <c r="E135" s="74">
        <v>22623105.06</v>
      </c>
      <c r="F135" s="74">
        <v>2114271.64</v>
      </c>
      <c r="G135" s="74">
        <v>186105717.6</v>
      </c>
    </row>
    <row r="136" spans="1:7" ht="15">
      <c r="A136" s="26" t="s">
        <v>108</v>
      </c>
      <c r="B136" s="74">
        <v>0</v>
      </c>
      <c r="C136" s="74">
        <v>0</v>
      </c>
      <c r="D136" s="74">
        <v>0</v>
      </c>
      <c r="E136" s="74">
        <v>0</v>
      </c>
      <c r="F136" s="74">
        <v>0</v>
      </c>
      <c r="G136" s="74">
        <v>0</v>
      </c>
    </row>
    <row r="137" spans="1:7" ht="15">
      <c r="A137" s="25" t="s">
        <v>109</v>
      </c>
      <c r="B137" s="74">
        <v>0</v>
      </c>
      <c r="C137" s="74">
        <v>0</v>
      </c>
      <c r="D137" s="74">
        <v>0</v>
      </c>
      <c r="E137" s="74">
        <v>0</v>
      </c>
      <c r="F137" s="74">
        <v>0</v>
      </c>
      <c r="G137" s="74">
        <v>0</v>
      </c>
    </row>
    <row r="138" spans="1:7" ht="15">
      <c r="A138" s="26" t="s">
        <v>110</v>
      </c>
      <c r="B138" s="74">
        <v>0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</row>
    <row r="139" spans="1:7" ht="15">
      <c r="A139" s="26" t="s">
        <v>111</v>
      </c>
      <c r="B139" s="74">
        <v>0</v>
      </c>
      <c r="C139" s="74">
        <v>0</v>
      </c>
      <c r="D139" s="74">
        <v>0</v>
      </c>
      <c r="E139" s="74">
        <v>0</v>
      </c>
      <c r="F139" s="74">
        <v>0</v>
      </c>
      <c r="G139" s="74">
        <v>0</v>
      </c>
    </row>
    <row r="140" spans="1:7" ht="15">
      <c r="A140" s="26" t="s">
        <v>112</v>
      </c>
      <c r="B140" s="74">
        <v>0</v>
      </c>
      <c r="C140" s="74">
        <v>0</v>
      </c>
      <c r="D140" s="74">
        <v>0</v>
      </c>
      <c r="E140" s="74">
        <v>0</v>
      </c>
      <c r="F140" s="74">
        <v>0</v>
      </c>
      <c r="G140" s="74">
        <v>0</v>
      </c>
    </row>
    <row r="141" spans="1:7" ht="15">
      <c r="A141" s="26" t="s">
        <v>113</v>
      </c>
      <c r="B141" s="74">
        <v>0</v>
      </c>
      <c r="C141" s="74">
        <v>0</v>
      </c>
      <c r="D141" s="74">
        <v>0</v>
      </c>
      <c r="E141" s="74">
        <v>0</v>
      </c>
      <c r="F141" s="74">
        <v>0</v>
      </c>
      <c r="G141" s="74">
        <v>0</v>
      </c>
    </row>
    <row r="142" spans="1:7" ht="15">
      <c r="A142" s="26" t="s">
        <v>114</v>
      </c>
      <c r="B142" s="74">
        <v>0</v>
      </c>
      <c r="C142" s="74">
        <v>0</v>
      </c>
      <c r="D142" s="74">
        <v>0</v>
      </c>
      <c r="E142" s="74">
        <v>0</v>
      </c>
      <c r="F142" s="74">
        <v>0</v>
      </c>
      <c r="G142" s="74">
        <v>0</v>
      </c>
    </row>
    <row r="143" spans="1:7" ht="15">
      <c r="A143" s="26" t="s">
        <v>115</v>
      </c>
      <c r="B143" s="74">
        <v>0</v>
      </c>
      <c r="C143" s="74">
        <v>0</v>
      </c>
      <c r="D143" s="74">
        <v>0</v>
      </c>
      <c r="E143" s="74">
        <v>0</v>
      </c>
      <c r="F143" s="74">
        <v>0</v>
      </c>
      <c r="G143" s="74">
        <v>0</v>
      </c>
    </row>
    <row r="144" spans="1:7" ht="15">
      <c r="A144" s="26" t="s">
        <v>116</v>
      </c>
      <c r="B144" s="74">
        <v>0</v>
      </c>
      <c r="C144" s="74">
        <v>0</v>
      </c>
      <c r="D144" s="74">
        <v>0</v>
      </c>
      <c r="E144" s="74">
        <v>0</v>
      </c>
      <c r="F144" s="74">
        <v>0</v>
      </c>
      <c r="G144" s="74">
        <v>0</v>
      </c>
    </row>
    <row r="145" spans="1:7" ht="15">
      <c r="A145" s="26" t="s">
        <v>117</v>
      </c>
      <c r="B145" s="74">
        <v>0</v>
      </c>
      <c r="C145" s="74">
        <v>0</v>
      </c>
      <c r="D145" s="74">
        <v>0</v>
      </c>
      <c r="E145" s="74">
        <v>0</v>
      </c>
      <c r="F145" s="74">
        <v>0</v>
      </c>
      <c r="G145" s="74">
        <v>0</v>
      </c>
    </row>
    <row r="146" spans="1:7" ht="15">
      <c r="A146" s="25" t="s">
        <v>118</v>
      </c>
      <c r="B146" s="74">
        <v>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</row>
    <row r="147" spans="1:7" ht="15">
      <c r="A147" s="26" t="s">
        <v>119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</row>
    <row r="148" spans="1:7" ht="15">
      <c r="A148" s="26" t="s">
        <v>120</v>
      </c>
      <c r="B148" s="74">
        <v>0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</row>
    <row r="149" spans="1:7" ht="15">
      <c r="A149" s="26" t="s">
        <v>121</v>
      </c>
      <c r="B149" s="74">
        <v>0</v>
      </c>
      <c r="C149" s="74">
        <v>0</v>
      </c>
      <c r="D149" s="74">
        <v>0</v>
      </c>
      <c r="E149" s="74">
        <v>0</v>
      </c>
      <c r="F149" s="74">
        <v>0</v>
      </c>
      <c r="G149" s="74">
        <v>0</v>
      </c>
    </row>
    <row r="150" spans="1:7" ht="15">
      <c r="A150" s="25" t="s">
        <v>122</v>
      </c>
      <c r="B150" s="74">
        <v>120208307.75999999</v>
      </c>
      <c r="C150" s="74">
        <v>72273583.8</v>
      </c>
      <c r="D150" s="74">
        <v>192481891.56</v>
      </c>
      <c r="E150" s="74">
        <v>45672517.489999995</v>
      </c>
      <c r="F150" s="74">
        <v>45672517.489999995</v>
      </c>
      <c r="G150" s="74">
        <v>146809374.07000002</v>
      </c>
    </row>
    <row r="151" spans="1:7" ht="15">
      <c r="A151" s="26" t="s">
        <v>123</v>
      </c>
      <c r="B151" s="74">
        <v>0</v>
      </c>
      <c r="C151" s="74">
        <v>72173583.84</v>
      </c>
      <c r="D151" s="74">
        <v>72173583.84</v>
      </c>
      <c r="E151" s="74">
        <v>17744795.66</v>
      </c>
      <c r="F151" s="74">
        <v>17744795.66</v>
      </c>
      <c r="G151" s="74">
        <v>54428788.18000001</v>
      </c>
    </row>
    <row r="152" spans="1:7" ht="15">
      <c r="A152" s="26" t="s">
        <v>124</v>
      </c>
      <c r="B152" s="74">
        <v>120208307.75999999</v>
      </c>
      <c r="C152" s="74">
        <v>0</v>
      </c>
      <c r="D152" s="74">
        <v>120208307.75999999</v>
      </c>
      <c r="E152" s="74">
        <v>27927721.83</v>
      </c>
      <c r="F152" s="74">
        <v>27927721.83</v>
      </c>
      <c r="G152" s="74">
        <v>92280585.92999999</v>
      </c>
    </row>
    <row r="153" spans="1:7" ht="15">
      <c r="A153" s="26" t="s">
        <v>125</v>
      </c>
      <c r="B153" s="74">
        <v>0</v>
      </c>
      <c r="C153" s="74">
        <v>0</v>
      </c>
      <c r="D153" s="74">
        <v>0</v>
      </c>
      <c r="E153" s="74">
        <v>0</v>
      </c>
      <c r="F153" s="74">
        <v>0</v>
      </c>
      <c r="G153" s="74">
        <v>0</v>
      </c>
    </row>
    <row r="154" spans="1:7" ht="15">
      <c r="A154" s="29" t="s">
        <v>126</v>
      </c>
      <c r="B154" s="74">
        <v>0</v>
      </c>
      <c r="C154" s="74">
        <v>99999.96</v>
      </c>
      <c r="D154" s="74">
        <v>99999.96</v>
      </c>
      <c r="E154" s="74">
        <v>0</v>
      </c>
      <c r="F154" s="74">
        <v>0</v>
      </c>
      <c r="G154" s="74">
        <v>99999.96</v>
      </c>
    </row>
    <row r="155" spans="1:7" ht="15">
      <c r="A155" s="26" t="s">
        <v>127</v>
      </c>
      <c r="B155" s="74">
        <v>0</v>
      </c>
      <c r="C155" s="74">
        <v>0</v>
      </c>
      <c r="D155" s="74">
        <v>0</v>
      </c>
      <c r="E155" s="74">
        <v>0</v>
      </c>
      <c r="F155" s="74">
        <v>0</v>
      </c>
      <c r="G155" s="74">
        <v>0</v>
      </c>
    </row>
    <row r="156" spans="1:7" ht="15">
      <c r="A156" s="26" t="s">
        <v>128</v>
      </c>
      <c r="B156" s="74">
        <v>0</v>
      </c>
      <c r="C156" s="74">
        <v>0</v>
      </c>
      <c r="D156" s="74">
        <v>0</v>
      </c>
      <c r="E156" s="74">
        <v>0</v>
      </c>
      <c r="F156" s="74">
        <v>0</v>
      </c>
      <c r="G156" s="74">
        <v>0</v>
      </c>
    </row>
    <row r="157" spans="1:7" ht="15">
      <c r="A157" s="26" t="s">
        <v>129</v>
      </c>
      <c r="B157" s="74">
        <v>0</v>
      </c>
      <c r="C157" s="74">
        <v>0</v>
      </c>
      <c r="D157" s="74">
        <v>0</v>
      </c>
      <c r="E157" s="74">
        <v>0</v>
      </c>
      <c r="F157" s="74">
        <v>0</v>
      </c>
      <c r="G157" s="74">
        <v>0</v>
      </c>
    </row>
    <row r="158" spans="1:7" ht="15">
      <c r="A158" s="30"/>
      <c r="B158" s="75"/>
      <c r="C158" s="75"/>
      <c r="D158" s="75"/>
      <c r="E158" s="75"/>
      <c r="F158" s="75"/>
      <c r="G158" s="75"/>
    </row>
    <row r="159" spans="1:7" ht="15">
      <c r="A159" s="31" t="s">
        <v>131</v>
      </c>
      <c r="B159" s="73">
        <v>5318343755.33</v>
      </c>
      <c r="C159" s="73">
        <v>1497246327.04</v>
      </c>
      <c r="D159" s="73">
        <v>6815590081.37</v>
      </c>
      <c r="E159" s="73">
        <v>1148616933.5299997</v>
      </c>
      <c r="F159" s="73">
        <v>1059292436.4999999</v>
      </c>
      <c r="G159" s="73">
        <v>5666973147.84</v>
      </c>
    </row>
    <row r="160" spans="1:7" ht="15">
      <c r="A160" s="32"/>
      <c r="B160" s="33"/>
      <c r="C160" s="33"/>
      <c r="D160" s="33"/>
      <c r="E160" s="33"/>
      <c r="F160" s="33"/>
      <c r="G160" s="33"/>
    </row>
    <row r="168" ht="15">
      <c r="E168"/>
    </row>
    <row r="169" spans="1:5" ht="15">
      <c r="A169" s="20"/>
      <c r="B169" s="20"/>
      <c r="C169" s="21"/>
      <c r="D169" s="21"/>
      <c r="E169" s="21"/>
    </row>
    <row r="170" spans="1:5" ht="15">
      <c r="A170" s="22" t="s">
        <v>43</v>
      </c>
      <c r="B170" s="20"/>
      <c r="C170" s="189" t="s">
        <v>44</v>
      </c>
      <c r="D170" s="189"/>
      <c r="E170" s="189"/>
    </row>
    <row r="171" spans="1:5" ht="15">
      <c r="A171" s="23" t="s">
        <v>45</v>
      </c>
      <c r="B171" s="20"/>
      <c r="C171" s="189" t="s">
        <v>46</v>
      </c>
      <c r="D171" s="189"/>
      <c r="E171" s="189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170:E170"/>
    <mergeCell ref="C171:E1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"/>
  <sheetViews>
    <sheetView workbookViewId="0" topLeftCell="A1">
      <selection activeCell="A7" sqref="A7:A8"/>
    </sheetView>
  </sheetViews>
  <sheetFormatPr defaultColWidth="11.421875" defaultRowHeight="15"/>
  <cols>
    <col min="1" max="1" width="65.00390625" style="0" customWidth="1"/>
    <col min="2" max="6" width="20.7109375" style="0" customWidth="1"/>
    <col min="7" max="7" width="18.28125" style="0" customWidth="1"/>
  </cols>
  <sheetData>
    <row r="1" spans="1:7" ht="21">
      <c r="A1" s="259" t="s">
        <v>132</v>
      </c>
      <c r="B1" s="259"/>
      <c r="C1" s="259"/>
      <c r="D1" s="259"/>
      <c r="E1" s="259"/>
      <c r="F1" s="259"/>
      <c r="G1" s="259"/>
    </row>
    <row r="2" spans="1:7" ht="15">
      <c r="A2" s="240" t="s">
        <v>338</v>
      </c>
      <c r="B2" s="241"/>
      <c r="C2" s="241"/>
      <c r="D2" s="241"/>
      <c r="E2" s="241"/>
      <c r="F2" s="241"/>
      <c r="G2" s="242"/>
    </row>
    <row r="3" spans="1:7" ht="15">
      <c r="A3" s="243" t="s">
        <v>48</v>
      </c>
      <c r="B3" s="244"/>
      <c r="C3" s="244"/>
      <c r="D3" s="244"/>
      <c r="E3" s="244"/>
      <c r="F3" s="244"/>
      <c r="G3" s="245"/>
    </row>
    <row r="4" spans="1:7" ht="15">
      <c r="A4" s="243" t="s">
        <v>133</v>
      </c>
      <c r="B4" s="244"/>
      <c r="C4" s="244"/>
      <c r="D4" s="244"/>
      <c r="E4" s="244"/>
      <c r="F4" s="244"/>
      <c r="G4" s="245"/>
    </row>
    <row r="5" spans="1:7" ht="15">
      <c r="A5" s="246" t="s">
        <v>423</v>
      </c>
      <c r="B5" s="247"/>
      <c r="C5" s="247"/>
      <c r="D5" s="247"/>
      <c r="E5" s="247"/>
      <c r="F5" s="247"/>
      <c r="G5" s="248"/>
    </row>
    <row r="6" spans="1:7" ht="15">
      <c r="A6" s="249" t="s">
        <v>2</v>
      </c>
      <c r="B6" s="250"/>
      <c r="C6" s="250"/>
      <c r="D6" s="250"/>
      <c r="E6" s="250"/>
      <c r="F6" s="250"/>
      <c r="G6" s="251"/>
    </row>
    <row r="7" spans="1:7" ht="15">
      <c r="A7" s="253" t="s">
        <v>3</v>
      </c>
      <c r="B7" s="255" t="s">
        <v>50</v>
      </c>
      <c r="C7" s="255"/>
      <c r="D7" s="255"/>
      <c r="E7" s="255"/>
      <c r="F7" s="255"/>
      <c r="G7" s="263" t="s">
        <v>51</v>
      </c>
    </row>
    <row r="8" spans="1:7" ht="28.8">
      <c r="A8" s="254"/>
      <c r="B8" s="34" t="s">
        <v>52</v>
      </c>
      <c r="C8" s="2" t="s">
        <v>134</v>
      </c>
      <c r="D8" s="34" t="s">
        <v>135</v>
      </c>
      <c r="E8" s="34" t="s">
        <v>5</v>
      </c>
      <c r="F8" s="34" t="s">
        <v>22</v>
      </c>
      <c r="G8" s="256"/>
    </row>
    <row r="9" spans="1:7" ht="15">
      <c r="A9" s="35" t="s">
        <v>136</v>
      </c>
      <c r="B9" s="68">
        <v>4232996930.9900007</v>
      </c>
      <c r="C9" s="68">
        <v>735426338.5500001</v>
      </c>
      <c r="D9" s="68">
        <v>4968423269.539998</v>
      </c>
      <c r="E9" s="68">
        <v>872424206.6399999</v>
      </c>
      <c r="F9" s="68">
        <v>838734626.7700001</v>
      </c>
      <c r="G9" s="68">
        <v>4095999062.9000006</v>
      </c>
    </row>
    <row r="10" spans="1:7" ht="15">
      <c r="A10" s="36" t="s">
        <v>137</v>
      </c>
      <c r="B10" s="69">
        <v>2628274.39</v>
      </c>
      <c r="C10" s="69">
        <v>0</v>
      </c>
      <c r="D10" s="69">
        <v>2628274.39</v>
      </c>
      <c r="E10" s="69">
        <v>585155.46</v>
      </c>
      <c r="F10" s="69">
        <v>642331.11</v>
      </c>
      <c r="G10" s="69">
        <v>2043118.9300000002</v>
      </c>
    </row>
    <row r="11" spans="1:7" ht="15">
      <c r="A11" s="36" t="s">
        <v>138</v>
      </c>
      <c r="B11" s="69">
        <v>3688879.91</v>
      </c>
      <c r="C11" s="69">
        <v>3647.43</v>
      </c>
      <c r="D11" s="69">
        <v>3692527.34</v>
      </c>
      <c r="E11" s="69">
        <v>861614.03</v>
      </c>
      <c r="F11" s="69">
        <v>930488.19</v>
      </c>
      <c r="G11" s="69">
        <v>2830913.3099999996</v>
      </c>
    </row>
    <row r="12" spans="1:7" ht="15">
      <c r="A12" s="36" t="s">
        <v>139</v>
      </c>
      <c r="B12" s="69">
        <v>20029341.37</v>
      </c>
      <c r="C12" s="69">
        <v>-476352.55</v>
      </c>
      <c r="D12" s="69">
        <v>19552988.82</v>
      </c>
      <c r="E12" s="69">
        <v>4424104.31</v>
      </c>
      <c r="F12" s="69">
        <v>4749819.52</v>
      </c>
      <c r="G12" s="69">
        <v>15128884.510000002</v>
      </c>
    </row>
    <row r="13" spans="1:7" ht="15">
      <c r="A13" s="36" t="s">
        <v>140</v>
      </c>
      <c r="B13" s="69">
        <v>2123820</v>
      </c>
      <c r="C13" s="69">
        <v>0</v>
      </c>
      <c r="D13" s="69">
        <v>2123820</v>
      </c>
      <c r="E13" s="69">
        <v>516672</v>
      </c>
      <c r="F13" s="69">
        <v>516672</v>
      </c>
      <c r="G13" s="69">
        <v>1607148</v>
      </c>
    </row>
    <row r="14" spans="1:7" ht="15">
      <c r="A14" s="36" t="s">
        <v>141</v>
      </c>
      <c r="B14" s="69">
        <v>12954282.23</v>
      </c>
      <c r="C14" s="69">
        <v>26404.73</v>
      </c>
      <c r="D14" s="69">
        <v>12980686.96</v>
      </c>
      <c r="E14" s="69">
        <v>1961495.27</v>
      </c>
      <c r="F14" s="69">
        <v>2177079.23</v>
      </c>
      <c r="G14" s="69">
        <v>11019191.690000001</v>
      </c>
    </row>
    <row r="15" spans="1:7" ht="15">
      <c r="A15" s="36" t="s">
        <v>142</v>
      </c>
      <c r="B15" s="69">
        <v>10110610.25</v>
      </c>
      <c r="C15" s="69">
        <v>23032.99</v>
      </c>
      <c r="D15" s="69">
        <v>10133643.24</v>
      </c>
      <c r="E15" s="69">
        <v>2034395.74</v>
      </c>
      <c r="F15" s="69">
        <v>2138986.06</v>
      </c>
      <c r="G15" s="69">
        <v>8099247.5</v>
      </c>
    </row>
    <row r="16" spans="1:7" ht="15">
      <c r="A16" s="36" t="s">
        <v>143</v>
      </c>
      <c r="B16" s="69">
        <v>121077.39</v>
      </c>
      <c r="C16" s="69">
        <v>1999.99</v>
      </c>
      <c r="D16" s="69">
        <v>123077.38</v>
      </c>
      <c r="E16" s="69">
        <v>1999.98</v>
      </c>
      <c r="F16" s="69">
        <v>1999.98</v>
      </c>
      <c r="G16" s="69">
        <v>121077.40000000001</v>
      </c>
    </row>
    <row r="17" spans="1:7" ht="15">
      <c r="A17" s="36" t="s">
        <v>144</v>
      </c>
      <c r="B17" s="69">
        <v>28167602.46</v>
      </c>
      <c r="C17" s="69">
        <v>27317.6</v>
      </c>
      <c r="D17" s="69">
        <v>28194920.06</v>
      </c>
      <c r="E17" s="69">
        <v>4660309.17</v>
      </c>
      <c r="F17" s="69">
        <v>4432959.84</v>
      </c>
      <c r="G17" s="69">
        <v>23534610.89</v>
      </c>
    </row>
    <row r="18" spans="1:7" ht="15">
      <c r="A18" s="36" t="s">
        <v>145</v>
      </c>
      <c r="B18" s="69">
        <v>1505584.43</v>
      </c>
      <c r="C18" s="69">
        <v>1462.27</v>
      </c>
      <c r="D18" s="69">
        <v>1507046.7</v>
      </c>
      <c r="E18" s="69">
        <v>96378.89</v>
      </c>
      <c r="F18" s="69">
        <v>94383.69</v>
      </c>
      <c r="G18" s="69">
        <v>1410667.81</v>
      </c>
    </row>
    <row r="19" spans="1:7" ht="15">
      <c r="A19" s="36" t="s">
        <v>146</v>
      </c>
      <c r="B19" s="69">
        <v>14072331.93</v>
      </c>
      <c r="C19" s="69">
        <v>1440860.52</v>
      </c>
      <c r="D19" s="69">
        <v>15513192.45</v>
      </c>
      <c r="E19" s="69">
        <v>2449452.28</v>
      </c>
      <c r="F19" s="69">
        <v>2705419.68</v>
      </c>
      <c r="G19" s="69">
        <v>13063740.17</v>
      </c>
    </row>
    <row r="20" spans="1:7" ht="15">
      <c r="A20" s="36" t="s">
        <v>147</v>
      </c>
      <c r="B20" s="69">
        <v>26187972.38</v>
      </c>
      <c r="C20" s="69">
        <v>419.88</v>
      </c>
      <c r="D20" s="69">
        <v>26188392.26</v>
      </c>
      <c r="E20" s="69">
        <v>3000230.42</v>
      </c>
      <c r="F20" s="69">
        <v>3396058.85</v>
      </c>
      <c r="G20" s="69">
        <v>23188161.840000004</v>
      </c>
    </row>
    <row r="21" spans="1:7" ht="15">
      <c r="A21" s="36" t="s">
        <v>148</v>
      </c>
      <c r="B21" s="69">
        <v>7090564.52</v>
      </c>
      <c r="C21" s="69">
        <v>0</v>
      </c>
      <c r="D21" s="69">
        <v>7090564.52</v>
      </c>
      <c r="E21" s="69">
        <v>1340360.97</v>
      </c>
      <c r="F21" s="69">
        <v>1546980.54</v>
      </c>
      <c r="G21" s="69">
        <v>5750203.55</v>
      </c>
    </row>
    <row r="22" spans="1:7" ht="15">
      <c r="A22" s="36" t="s">
        <v>149</v>
      </c>
      <c r="B22" s="69">
        <v>6329974.06</v>
      </c>
      <c r="C22" s="69">
        <v>43665.72</v>
      </c>
      <c r="D22" s="69">
        <v>6373639.78</v>
      </c>
      <c r="E22" s="69">
        <v>1261533.84</v>
      </c>
      <c r="F22" s="69">
        <v>1429831.84</v>
      </c>
      <c r="G22" s="69">
        <v>5112105.94</v>
      </c>
    </row>
    <row r="23" spans="1:7" ht="15">
      <c r="A23" s="36" t="s">
        <v>150</v>
      </c>
      <c r="B23" s="69">
        <v>22174028.82</v>
      </c>
      <c r="C23" s="69">
        <v>47238.52</v>
      </c>
      <c r="D23" s="69">
        <v>22221267.34</v>
      </c>
      <c r="E23" s="69">
        <v>4159255.58</v>
      </c>
      <c r="F23" s="69">
        <v>4619118.4</v>
      </c>
      <c r="G23" s="69">
        <v>18062011.759999998</v>
      </c>
    </row>
    <row r="24" spans="1:7" ht="15">
      <c r="A24" s="36" t="s">
        <v>151</v>
      </c>
      <c r="B24" s="69">
        <v>17565981.46</v>
      </c>
      <c r="C24" s="69">
        <v>1167242.93</v>
      </c>
      <c r="D24" s="69">
        <v>18733224.39</v>
      </c>
      <c r="E24" s="69">
        <v>3257770.27</v>
      </c>
      <c r="F24" s="69">
        <v>3456250.26</v>
      </c>
      <c r="G24" s="69">
        <v>15475454.120000001</v>
      </c>
    </row>
    <row r="25" spans="1:7" ht="15">
      <c r="A25" s="36" t="s">
        <v>152</v>
      </c>
      <c r="B25" s="69">
        <v>14658418.53</v>
      </c>
      <c r="C25" s="69">
        <v>1652092.65</v>
      </c>
      <c r="D25" s="69">
        <v>16310511.18</v>
      </c>
      <c r="E25" s="69">
        <v>3209367.34</v>
      </c>
      <c r="F25" s="69">
        <v>3474637.01</v>
      </c>
      <c r="G25" s="69">
        <v>13101143.84</v>
      </c>
    </row>
    <row r="26" spans="1:7" ht="15">
      <c r="A26" s="36" t="s">
        <v>153</v>
      </c>
      <c r="B26" s="69">
        <v>8406234.21</v>
      </c>
      <c r="C26" s="69">
        <v>197541.22</v>
      </c>
      <c r="D26" s="69">
        <v>8603775.43</v>
      </c>
      <c r="E26" s="69">
        <v>1588680.99</v>
      </c>
      <c r="F26" s="69">
        <v>1814429.05</v>
      </c>
      <c r="G26" s="69">
        <v>7015094.4399999995</v>
      </c>
    </row>
    <row r="27" spans="1:7" ht="15">
      <c r="A27" s="36" t="s">
        <v>154</v>
      </c>
      <c r="B27" s="69">
        <v>2028326.76</v>
      </c>
      <c r="C27" s="69">
        <v>0</v>
      </c>
      <c r="D27" s="69">
        <v>2028326.76</v>
      </c>
      <c r="E27" s="69">
        <v>398619.18</v>
      </c>
      <c r="F27" s="69">
        <v>462032.49</v>
      </c>
      <c r="G27" s="69">
        <v>1629707.58</v>
      </c>
    </row>
    <row r="28" spans="1:7" ht="15">
      <c r="A28" s="36" t="s">
        <v>155</v>
      </c>
      <c r="B28" s="69">
        <v>9921583.08</v>
      </c>
      <c r="C28" s="69">
        <v>131538.48</v>
      </c>
      <c r="D28" s="69">
        <v>10053121.56</v>
      </c>
      <c r="E28" s="69">
        <v>1421098.84</v>
      </c>
      <c r="F28" s="69">
        <v>1551550.36</v>
      </c>
      <c r="G28" s="69">
        <v>8632022.72</v>
      </c>
    </row>
    <row r="29" spans="1:7" ht="15">
      <c r="A29" s="36" t="s">
        <v>156</v>
      </c>
      <c r="B29" s="69">
        <v>23364653.49</v>
      </c>
      <c r="C29" s="69">
        <v>1349889.95</v>
      </c>
      <c r="D29" s="69">
        <v>24714543.44</v>
      </c>
      <c r="E29" s="69">
        <v>3654202.41</v>
      </c>
      <c r="F29" s="69">
        <v>4084732.79</v>
      </c>
      <c r="G29" s="69">
        <v>21060341.03</v>
      </c>
    </row>
    <row r="30" spans="1:7" ht="15">
      <c r="A30" s="36" t="s">
        <v>157</v>
      </c>
      <c r="B30" s="69">
        <v>23668681.54</v>
      </c>
      <c r="C30" s="69">
        <v>313722.82</v>
      </c>
      <c r="D30" s="69">
        <v>23982404.36</v>
      </c>
      <c r="E30" s="69">
        <v>2375865.72</v>
      </c>
      <c r="F30" s="69">
        <v>2646279.02</v>
      </c>
      <c r="G30" s="69">
        <v>21606538.64</v>
      </c>
    </row>
    <row r="31" spans="1:7" ht="15">
      <c r="A31" s="36" t="s">
        <v>158</v>
      </c>
      <c r="B31" s="69">
        <v>134277894.26</v>
      </c>
      <c r="C31" s="69">
        <v>5118570.06</v>
      </c>
      <c r="D31" s="69">
        <v>139396464.32</v>
      </c>
      <c r="E31" s="69">
        <v>23159281.89</v>
      </c>
      <c r="F31" s="69">
        <v>24444655.56</v>
      </c>
      <c r="G31" s="69">
        <v>116237182.42999999</v>
      </c>
    </row>
    <row r="32" spans="1:7" ht="15">
      <c r="A32" s="36" t="s">
        <v>159</v>
      </c>
      <c r="B32" s="69">
        <v>60259566.24</v>
      </c>
      <c r="C32" s="69">
        <v>1453474.93</v>
      </c>
      <c r="D32" s="69">
        <v>61713041.17</v>
      </c>
      <c r="E32" s="69">
        <v>9768028.44</v>
      </c>
      <c r="F32" s="69">
        <v>10439847.97</v>
      </c>
      <c r="G32" s="69">
        <v>51945012.730000004</v>
      </c>
    </row>
    <row r="33" spans="1:7" ht="15">
      <c r="A33" s="36" t="s">
        <v>160</v>
      </c>
      <c r="B33" s="69">
        <v>10004688.34</v>
      </c>
      <c r="C33" s="69">
        <v>38265.92</v>
      </c>
      <c r="D33" s="69">
        <v>10042954.26</v>
      </c>
      <c r="E33" s="69">
        <v>1753144.15</v>
      </c>
      <c r="F33" s="69">
        <v>2001504.18</v>
      </c>
      <c r="G33" s="69">
        <v>8289810.109999999</v>
      </c>
    </row>
    <row r="34" spans="1:7" ht="15">
      <c r="A34" s="36" t="s">
        <v>161</v>
      </c>
      <c r="B34" s="69">
        <v>45036501.3</v>
      </c>
      <c r="C34" s="69">
        <v>154866.73</v>
      </c>
      <c r="D34" s="69">
        <v>45191368.03</v>
      </c>
      <c r="E34" s="69">
        <v>8492091.51</v>
      </c>
      <c r="F34" s="69">
        <v>9804836.86</v>
      </c>
      <c r="G34" s="69">
        <v>36699276.52</v>
      </c>
    </row>
    <row r="35" spans="1:7" ht="15">
      <c r="A35" s="36" t="s">
        <v>162</v>
      </c>
      <c r="B35" s="69">
        <v>25186473.59</v>
      </c>
      <c r="C35" s="69">
        <v>34743540.3</v>
      </c>
      <c r="D35" s="69">
        <v>59930013.89</v>
      </c>
      <c r="E35" s="69">
        <v>6696948.89</v>
      </c>
      <c r="F35" s="69">
        <v>5202262.19</v>
      </c>
      <c r="G35" s="69">
        <v>53233065</v>
      </c>
    </row>
    <row r="36" spans="1:7" ht="15">
      <c r="A36" s="36" t="s">
        <v>163</v>
      </c>
      <c r="B36" s="69">
        <v>517644029.45</v>
      </c>
      <c r="C36" s="69">
        <v>-10382686.8</v>
      </c>
      <c r="D36" s="69">
        <v>507261342.65</v>
      </c>
      <c r="E36" s="69">
        <v>51681320.74</v>
      </c>
      <c r="F36" s="69">
        <v>64564425.9</v>
      </c>
      <c r="G36" s="69">
        <v>455580021.90999997</v>
      </c>
    </row>
    <row r="37" spans="1:7" ht="15">
      <c r="A37" s="36" t="s">
        <v>164</v>
      </c>
      <c r="B37" s="69">
        <v>338310313.45</v>
      </c>
      <c r="C37" s="69">
        <v>15218245.96</v>
      </c>
      <c r="D37" s="69">
        <v>353528559.41</v>
      </c>
      <c r="E37" s="69">
        <v>69068999.42</v>
      </c>
      <c r="F37" s="69">
        <v>72156699.75</v>
      </c>
      <c r="G37" s="69">
        <v>284459559.99</v>
      </c>
    </row>
    <row r="38" spans="1:7" ht="15">
      <c r="A38" s="36" t="s">
        <v>165</v>
      </c>
      <c r="B38" s="69">
        <v>50048449.05</v>
      </c>
      <c r="C38" s="69">
        <v>5936708.22</v>
      </c>
      <c r="D38" s="69">
        <v>55985157.27</v>
      </c>
      <c r="E38" s="69">
        <v>8265466.58</v>
      </c>
      <c r="F38" s="69">
        <v>8646941.37</v>
      </c>
      <c r="G38" s="69">
        <v>47719690.690000005</v>
      </c>
    </row>
    <row r="39" spans="1:7" ht="15">
      <c r="A39" s="36" t="s">
        <v>166</v>
      </c>
      <c r="B39" s="69">
        <v>61492483.99</v>
      </c>
      <c r="C39" s="69">
        <v>1483897.72</v>
      </c>
      <c r="D39" s="69">
        <v>62976381.71</v>
      </c>
      <c r="E39" s="69">
        <v>11437722.82</v>
      </c>
      <c r="F39" s="69">
        <v>12953105.5</v>
      </c>
      <c r="G39" s="69">
        <v>51538658.89</v>
      </c>
    </row>
    <row r="40" spans="1:7" ht="15">
      <c r="A40" s="36" t="s">
        <v>167</v>
      </c>
      <c r="B40" s="69">
        <v>23128535.41</v>
      </c>
      <c r="C40" s="69">
        <v>1000.05</v>
      </c>
      <c r="D40" s="69">
        <v>23129535.46</v>
      </c>
      <c r="E40" s="69">
        <v>4364070.02</v>
      </c>
      <c r="F40" s="69">
        <v>4970114.35</v>
      </c>
      <c r="G40" s="69">
        <v>18765465.44</v>
      </c>
    </row>
    <row r="41" spans="1:7" ht="15">
      <c r="A41" s="36" t="s">
        <v>168</v>
      </c>
      <c r="B41" s="69">
        <v>18484988.04</v>
      </c>
      <c r="C41" s="69">
        <v>0</v>
      </c>
      <c r="D41" s="69">
        <v>18484988.04</v>
      </c>
      <c r="E41" s="69">
        <v>3247797.4</v>
      </c>
      <c r="F41" s="69">
        <v>3569534.6</v>
      </c>
      <c r="G41" s="69">
        <v>15237190.639999999</v>
      </c>
    </row>
    <row r="42" spans="1:7" ht="15">
      <c r="A42" s="36" t="s">
        <v>169</v>
      </c>
      <c r="B42" s="69">
        <v>78692771.25</v>
      </c>
      <c r="C42" s="69">
        <v>29113585.42</v>
      </c>
      <c r="D42" s="69">
        <v>107806356.67</v>
      </c>
      <c r="E42" s="69">
        <v>14691584.54</v>
      </c>
      <c r="F42" s="69">
        <v>15493367.44</v>
      </c>
      <c r="G42" s="69">
        <v>93114772.13</v>
      </c>
    </row>
    <row r="43" spans="1:7" ht="15">
      <c r="A43" s="36" t="s">
        <v>170</v>
      </c>
      <c r="B43" s="69">
        <v>7265979.16</v>
      </c>
      <c r="C43" s="69">
        <v>241255.28</v>
      </c>
      <c r="D43" s="69">
        <v>7507234.44</v>
      </c>
      <c r="E43" s="69">
        <v>1066300.83</v>
      </c>
      <c r="F43" s="69">
        <v>1234452.17</v>
      </c>
      <c r="G43" s="69">
        <v>6440933.61</v>
      </c>
    </row>
    <row r="44" spans="1:7" ht="15">
      <c r="A44" s="36" t="s">
        <v>171</v>
      </c>
      <c r="B44" s="69">
        <v>41751362.16</v>
      </c>
      <c r="C44" s="69">
        <v>0</v>
      </c>
      <c r="D44" s="69">
        <v>41751362.16</v>
      </c>
      <c r="E44" s="69">
        <v>7436621.46</v>
      </c>
      <c r="F44" s="69">
        <v>8560135.95</v>
      </c>
      <c r="G44" s="69">
        <v>34314740.699999996</v>
      </c>
    </row>
    <row r="45" spans="1:7" ht="15">
      <c r="A45" s="36" t="s">
        <v>172</v>
      </c>
      <c r="B45" s="69">
        <v>102977662.79</v>
      </c>
      <c r="C45" s="69">
        <v>7046.51</v>
      </c>
      <c r="D45" s="69">
        <v>102984709.3</v>
      </c>
      <c r="E45" s="69">
        <v>27094616.62</v>
      </c>
      <c r="F45" s="69">
        <v>18390303.91</v>
      </c>
      <c r="G45" s="69">
        <v>75890092.67999999</v>
      </c>
    </row>
    <row r="46" spans="1:7" ht="15">
      <c r="A46" s="36" t="s">
        <v>173</v>
      </c>
      <c r="B46" s="69">
        <v>136837695.46</v>
      </c>
      <c r="C46" s="69">
        <v>10353567.36</v>
      </c>
      <c r="D46" s="69">
        <v>147191262.82</v>
      </c>
      <c r="E46" s="69">
        <v>23907255.47</v>
      </c>
      <c r="F46" s="69">
        <v>21819541.5</v>
      </c>
      <c r="G46" s="69">
        <v>123284007.35</v>
      </c>
    </row>
    <row r="47" spans="1:7" ht="15">
      <c r="A47" s="36" t="s">
        <v>174</v>
      </c>
      <c r="B47" s="69">
        <v>52053562.58</v>
      </c>
      <c r="C47" s="69">
        <v>19561318.1</v>
      </c>
      <c r="D47" s="69">
        <v>71614880.68</v>
      </c>
      <c r="E47" s="69">
        <v>10534387.68</v>
      </c>
      <c r="F47" s="69">
        <v>10034137.29</v>
      </c>
      <c r="G47" s="69">
        <v>61080493.00000001</v>
      </c>
    </row>
    <row r="48" spans="1:7" ht="15">
      <c r="A48" s="36" t="s">
        <v>175</v>
      </c>
      <c r="B48" s="69">
        <v>8313169.67</v>
      </c>
      <c r="C48" s="69">
        <v>0</v>
      </c>
      <c r="D48" s="69">
        <v>8313169.67</v>
      </c>
      <c r="E48" s="69">
        <v>1331362.29</v>
      </c>
      <c r="F48" s="69">
        <v>1525801.88</v>
      </c>
      <c r="G48" s="69">
        <v>6981807.38</v>
      </c>
    </row>
    <row r="49" spans="1:7" ht="15">
      <c r="A49" s="36" t="s">
        <v>176</v>
      </c>
      <c r="B49" s="69">
        <v>27330825.07</v>
      </c>
      <c r="C49" s="69">
        <v>77680270.52</v>
      </c>
      <c r="D49" s="69">
        <v>105011095.59</v>
      </c>
      <c r="E49" s="69">
        <v>24902863.24</v>
      </c>
      <c r="F49" s="69">
        <v>19594961.84</v>
      </c>
      <c r="G49" s="69">
        <v>80108232.35000001</v>
      </c>
    </row>
    <row r="50" spans="1:7" ht="15">
      <c r="A50" s="36" t="s">
        <v>177</v>
      </c>
      <c r="B50" s="69">
        <v>8893666.57</v>
      </c>
      <c r="C50" s="69">
        <v>1595.49</v>
      </c>
      <c r="D50" s="69">
        <v>8895262.06</v>
      </c>
      <c r="E50" s="69">
        <v>1380285.28</v>
      </c>
      <c r="F50" s="69">
        <v>1475886.49</v>
      </c>
      <c r="G50" s="69">
        <v>7514976.78</v>
      </c>
    </row>
    <row r="51" spans="1:7" ht="15">
      <c r="A51" s="36" t="s">
        <v>178</v>
      </c>
      <c r="B51" s="69">
        <v>83759642.02</v>
      </c>
      <c r="C51" s="69">
        <v>6049284.91</v>
      </c>
      <c r="D51" s="69">
        <v>89808926.93</v>
      </c>
      <c r="E51" s="69">
        <v>12926952.75</v>
      </c>
      <c r="F51" s="69">
        <v>14010421.96</v>
      </c>
      <c r="G51" s="69">
        <v>76881974.18</v>
      </c>
    </row>
    <row r="52" spans="1:7" ht="15">
      <c r="A52" s="36" t="s">
        <v>179</v>
      </c>
      <c r="B52" s="69">
        <v>66000535.16</v>
      </c>
      <c r="C52" s="69">
        <v>4133285.42</v>
      </c>
      <c r="D52" s="69">
        <v>70133820.58</v>
      </c>
      <c r="E52" s="69">
        <v>11525954.71</v>
      </c>
      <c r="F52" s="69">
        <v>12923331.11</v>
      </c>
      <c r="G52" s="69">
        <v>58607865.87</v>
      </c>
    </row>
    <row r="53" spans="1:7" ht="15">
      <c r="A53" s="36" t="s">
        <v>180</v>
      </c>
      <c r="B53" s="69">
        <v>58190193.55</v>
      </c>
      <c r="C53" s="69">
        <v>26931110.78</v>
      </c>
      <c r="D53" s="69">
        <v>85121304.33</v>
      </c>
      <c r="E53" s="69">
        <v>14137481.56</v>
      </c>
      <c r="F53" s="69">
        <v>13794152.47</v>
      </c>
      <c r="G53" s="69">
        <v>70983822.77</v>
      </c>
    </row>
    <row r="54" spans="1:7" ht="15">
      <c r="A54" s="36" t="s">
        <v>181</v>
      </c>
      <c r="B54" s="69">
        <v>35966216.1</v>
      </c>
      <c r="C54" s="69">
        <v>17301.34</v>
      </c>
      <c r="D54" s="69">
        <v>35983517.44</v>
      </c>
      <c r="E54" s="69">
        <v>6177535.72</v>
      </c>
      <c r="F54" s="69">
        <v>6718484.94</v>
      </c>
      <c r="G54" s="69">
        <v>29805981.72</v>
      </c>
    </row>
    <row r="55" spans="1:7" ht="15">
      <c r="A55" s="36" t="s">
        <v>182</v>
      </c>
      <c r="B55" s="69">
        <v>56472154.15</v>
      </c>
      <c r="C55" s="69">
        <v>19262870.61</v>
      </c>
      <c r="D55" s="69">
        <v>75735024.76</v>
      </c>
      <c r="E55" s="69">
        <v>18000371.04</v>
      </c>
      <c r="F55" s="69">
        <v>18401210.4</v>
      </c>
      <c r="G55" s="69">
        <v>57734653.720000006</v>
      </c>
    </row>
    <row r="56" spans="1:7" ht="15">
      <c r="A56" s="36" t="s">
        <v>183</v>
      </c>
      <c r="B56" s="69">
        <v>99189798.67</v>
      </c>
      <c r="C56" s="69">
        <v>3417654.82</v>
      </c>
      <c r="D56" s="69">
        <v>102607453.49</v>
      </c>
      <c r="E56" s="69">
        <v>16762425.67</v>
      </c>
      <c r="F56" s="69">
        <v>17634147.32</v>
      </c>
      <c r="G56" s="69">
        <v>85845027.82</v>
      </c>
    </row>
    <row r="57" spans="1:7" ht="15">
      <c r="A57" s="36" t="s">
        <v>184</v>
      </c>
      <c r="B57" s="69">
        <v>130336784.12</v>
      </c>
      <c r="C57" s="69">
        <v>36521519.71</v>
      </c>
      <c r="D57" s="69">
        <v>166858303.83</v>
      </c>
      <c r="E57" s="69">
        <v>30794954.93</v>
      </c>
      <c r="F57" s="69">
        <v>31997156.06</v>
      </c>
      <c r="G57" s="69">
        <v>136063348.9</v>
      </c>
    </row>
    <row r="58" spans="1:7" ht="15">
      <c r="A58" s="36" t="s">
        <v>185</v>
      </c>
      <c r="B58" s="69">
        <v>816586426.94</v>
      </c>
      <c r="C58" s="69">
        <v>172701327.09</v>
      </c>
      <c r="D58" s="69">
        <v>989287754.03</v>
      </c>
      <c r="E58" s="69">
        <v>150179755.55</v>
      </c>
      <c r="F58" s="69">
        <v>142289314.64</v>
      </c>
      <c r="G58" s="69">
        <v>839107998.48</v>
      </c>
    </row>
    <row r="59" spans="1:7" ht="15">
      <c r="A59" s="36" t="s">
        <v>186</v>
      </c>
      <c r="B59" s="69">
        <v>73870685.74</v>
      </c>
      <c r="C59" s="69">
        <v>20094875.96</v>
      </c>
      <c r="D59" s="69">
        <v>93965561.7</v>
      </c>
      <c r="E59" s="69">
        <v>14556447.55</v>
      </c>
      <c r="F59" s="69">
        <v>15815792.46</v>
      </c>
      <c r="G59" s="69">
        <v>79409114.15</v>
      </c>
    </row>
    <row r="60" spans="1:7" ht="15">
      <c r="A60" s="36" t="s">
        <v>187</v>
      </c>
      <c r="B60" s="69">
        <v>38977669.32</v>
      </c>
      <c r="C60" s="69">
        <v>0</v>
      </c>
      <c r="D60" s="69">
        <v>38977669.32</v>
      </c>
      <c r="E60" s="69">
        <v>7788805.3</v>
      </c>
      <c r="F60" s="69">
        <v>8633634.99</v>
      </c>
      <c r="G60" s="69">
        <v>31188864.02</v>
      </c>
    </row>
    <row r="61" spans="1:7" ht="15">
      <c r="A61" s="36" t="s">
        <v>188</v>
      </c>
      <c r="B61" s="69">
        <v>0</v>
      </c>
      <c r="C61" s="69">
        <v>232687295.1</v>
      </c>
      <c r="D61" s="69">
        <v>232687295.1</v>
      </c>
      <c r="E61" s="69">
        <v>0</v>
      </c>
      <c r="F61" s="69">
        <v>0</v>
      </c>
      <c r="G61" s="69">
        <v>232687295.1</v>
      </c>
    </row>
    <row r="62" spans="1:7" ht="15">
      <c r="A62" s="36" t="s">
        <v>189</v>
      </c>
      <c r="B62" s="69">
        <v>123635759.87</v>
      </c>
      <c r="C62" s="69">
        <v>32246946.85</v>
      </c>
      <c r="D62" s="69">
        <v>155882706.72</v>
      </c>
      <c r="E62" s="69">
        <v>44664073.44</v>
      </c>
      <c r="F62" s="69">
        <v>45389529.56</v>
      </c>
      <c r="G62" s="69">
        <v>111218633.28</v>
      </c>
    </row>
    <row r="63" spans="1:7" ht="15">
      <c r="A63" s="36" t="s">
        <v>190</v>
      </c>
      <c r="B63" s="69">
        <v>72273583.8</v>
      </c>
      <c r="C63" s="69">
        <v>-72273583.8</v>
      </c>
      <c r="D63" s="69">
        <v>0</v>
      </c>
      <c r="E63" s="69">
        <v>0</v>
      </c>
      <c r="F63" s="69">
        <v>0</v>
      </c>
      <c r="G63" s="69">
        <v>0</v>
      </c>
    </row>
    <row r="64" spans="1:7" ht="15">
      <c r="A64" s="36" t="s">
        <v>191</v>
      </c>
      <c r="B64" s="69">
        <v>38080507.11</v>
      </c>
      <c r="C64" s="69">
        <v>16654357.87</v>
      </c>
      <c r="D64" s="69">
        <v>54734864.98</v>
      </c>
      <c r="E64" s="69">
        <v>10572769.41</v>
      </c>
      <c r="F64" s="69">
        <v>10347843.36</v>
      </c>
      <c r="G64" s="69">
        <v>44162095.56999999</v>
      </c>
    </row>
    <row r="65" spans="1:7" ht="15">
      <c r="A65" s="36" t="s">
        <v>192</v>
      </c>
      <c r="B65" s="69">
        <v>34483719.27</v>
      </c>
      <c r="C65" s="69">
        <v>11004240.31</v>
      </c>
      <c r="D65" s="69">
        <v>45487959.58</v>
      </c>
      <c r="E65" s="69">
        <v>2552828.29</v>
      </c>
      <c r="F65" s="69">
        <v>2399371.99</v>
      </c>
      <c r="G65" s="69">
        <v>42935131.29</v>
      </c>
    </row>
    <row r="66" spans="1:7" ht="15">
      <c r="A66" s="36" t="s">
        <v>193</v>
      </c>
      <c r="B66" s="69">
        <v>4615612.22</v>
      </c>
      <c r="C66" s="69">
        <v>21799.21</v>
      </c>
      <c r="D66" s="69">
        <v>4637411.43</v>
      </c>
      <c r="E66" s="69">
        <v>784918.93</v>
      </c>
      <c r="F66" s="69">
        <v>844997.8</v>
      </c>
      <c r="G66" s="69">
        <v>3852492.4999999995</v>
      </c>
    </row>
    <row r="67" spans="1:7" ht="15">
      <c r="A67" s="36" t="s">
        <v>194</v>
      </c>
      <c r="B67" s="69">
        <v>10470367.78</v>
      </c>
      <c r="C67" s="69">
        <v>6774.27</v>
      </c>
      <c r="D67" s="69">
        <v>10477142.05</v>
      </c>
      <c r="E67" s="69">
        <v>2020443.51</v>
      </c>
      <c r="F67" s="69">
        <v>2309027.21</v>
      </c>
      <c r="G67" s="69">
        <v>8456698.540000001</v>
      </c>
    </row>
    <row r="68" spans="1:7" ht="15">
      <c r="A68" s="36" t="s">
        <v>195</v>
      </c>
      <c r="B68" s="69">
        <v>3099212.53</v>
      </c>
      <c r="C68" s="69">
        <v>11566.96</v>
      </c>
      <c r="D68" s="69">
        <v>3110779.49</v>
      </c>
      <c r="E68" s="69">
        <v>584859.34</v>
      </c>
      <c r="F68" s="69">
        <v>627622.59</v>
      </c>
      <c r="G68" s="69">
        <v>2525920.1500000004</v>
      </c>
    </row>
    <row r="69" spans="1:7" ht="15">
      <c r="A69" s="36" t="s">
        <v>196</v>
      </c>
      <c r="B69" s="69">
        <v>29363717.96</v>
      </c>
      <c r="C69" s="69">
        <v>0</v>
      </c>
      <c r="D69" s="69">
        <v>29363717.96</v>
      </c>
      <c r="E69" s="69">
        <v>13331239.32</v>
      </c>
      <c r="F69" s="69">
        <v>11327179.49</v>
      </c>
      <c r="G69" s="69">
        <v>16032478.64</v>
      </c>
    </row>
    <row r="70" spans="1:7" ht="15">
      <c r="A70" s="36" t="s">
        <v>197</v>
      </c>
      <c r="B70" s="69">
        <v>51126566.04</v>
      </c>
      <c r="C70" s="69">
        <v>0</v>
      </c>
      <c r="D70" s="69">
        <v>51126566.04</v>
      </c>
      <c r="E70" s="69">
        <v>17042188.68</v>
      </c>
      <c r="F70" s="69">
        <v>12781641.51</v>
      </c>
      <c r="G70" s="69">
        <v>34084377.36</v>
      </c>
    </row>
    <row r="71" spans="1:7" ht="15">
      <c r="A71" s="36" t="s">
        <v>198</v>
      </c>
      <c r="B71" s="69">
        <v>29440971.71</v>
      </c>
      <c r="C71" s="69">
        <v>4829985.4</v>
      </c>
      <c r="D71" s="69">
        <v>34270957.11</v>
      </c>
      <c r="E71" s="69">
        <v>9068121.93</v>
      </c>
      <c r="F71" s="69">
        <v>6828007.88</v>
      </c>
      <c r="G71" s="69">
        <v>25202835.18</v>
      </c>
    </row>
    <row r="72" spans="1:7" ht="15">
      <c r="A72" s="36" t="s">
        <v>199</v>
      </c>
      <c r="B72" s="69">
        <v>115150658.96</v>
      </c>
      <c r="C72" s="69">
        <v>0</v>
      </c>
      <c r="D72" s="69">
        <v>115150658.96</v>
      </c>
      <c r="E72" s="69">
        <v>37932280.32</v>
      </c>
      <c r="F72" s="69">
        <v>28449210.24</v>
      </c>
      <c r="G72" s="69">
        <v>77218378.63999999</v>
      </c>
    </row>
    <row r="73" spans="1:7" ht="15">
      <c r="A73" s="36" t="s">
        <v>200</v>
      </c>
      <c r="B73" s="69">
        <v>14268744</v>
      </c>
      <c r="C73" s="69">
        <v>5643080.69</v>
      </c>
      <c r="D73" s="69">
        <v>19911824.69</v>
      </c>
      <c r="E73" s="69">
        <v>4756248</v>
      </c>
      <c r="F73" s="69">
        <v>3567186</v>
      </c>
      <c r="G73" s="69">
        <v>15155576.690000001</v>
      </c>
    </row>
    <row r="74" spans="1:7" ht="15">
      <c r="A74" s="36" t="s">
        <v>201</v>
      </c>
      <c r="B74" s="69">
        <v>57542738.4</v>
      </c>
      <c r="C74" s="69">
        <v>6378764.5</v>
      </c>
      <c r="D74" s="69">
        <v>63921502.9</v>
      </c>
      <c r="E74" s="69">
        <v>25024725.8</v>
      </c>
      <c r="F74" s="69">
        <v>14385684.6</v>
      </c>
      <c r="G74" s="69">
        <v>38896777.099999994</v>
      </c>
    </row>
    <row r="75" spans="1:7" ht="15">
      <c r="A75" s="36" t="s">
        <v>202</v>
      </c>
      <c r="B75" s="69">
        <v>63333005.96</v>
      </c>
      <c r="C75" s="69">
        <v>6672337.28</v>
      </c>
      <c r="D75" s="69">
        <v>70005343.24</v>
      </c>
      <c r="E75" s="69">
        <v>23613762.41</v>
      </c>
      <c r="F75" s="69">
        <v>18740428.58</v>
      </c>
      <c r="G75" s="69">
        <v>46391580.83</v>
      </c>
    </row>
    <row r="76" spans="1:7" ht="15">
      <c r="A76" s="36" t="s">
        <v>203</v>
      </c>
      <c r="B76" s="69">
        <v>11332435</v>
      </c>
      <c r="C76" s="69">
        <v>0</v>
      </c>
      <c r="D76" s="69">
        <v>11332435</v>
      </c>
      <c r="E76" s="69">
        <v>5854145</v>
      </c>
      <c r="F76" s="69">
        <v>5280608.75</v>
      </c>
      <c r="G76" s="69">
        <v>5478290</v>
      </c>
    </row>
    <row r="77" spans="1:7" ht="15">
      <c r="A77" s="36" t="s">
        <v>204</v>
      </c>
      <c r="B77" s="69">
        <v>14039228.96</v>
      </c>
      <c r="C77" s="69">
        <v>218714.1</v>
      </c>
      <c r="D77" s="69">
        <v>14257943.06</v>
      </c>
      <c r="E77" s="69">
        <v>4513076</v>
      </c>
      <c r="F77" s="69">
        <v>3384807</v>
      </c>
      <c r="G77" s="69">
        <v>9744867.06</v>
      </c>
    </row>
    <row r="78" spans="1:7" ht="15">
      <c r="A78" s="36" t="s">
        <v>205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</row>
    <row r="79" spans="1:7" ht="15">
      <c r="A79" s="36" t="s">
        <v>206</v>
      </c>
      <c r="B79" s="69">
        <v>12758513.4</v>
      </c>
      <c r="C79" s="69">
        <v>3679209.26</v>
      </c>
      <c r="D79" s="69">
        <v>16437722.66</v>
      </c>
      <c r="E79" s="69">
        <v>2326486.68</v>
      </c>
      <c r="F79" s="69">
        <v>2693396.79</v>
      </c>
      <c r="G79" s="69">
        <v>14111235.98</v>
      </c>
    </row>
    <row r="80" spans="1:7" ht="15">
      <c r="A80" s="36" t="s">
        <v>207</v>
      </c>
      <c r="B80" s="69">
        <v>40103679.96</v>
      </c>
      <c r="C80" s="69">
        <v>0</v>
      </c>
      <c r="D80" s="69">
        <v>40103679.96</v>
      </c>
      <c r="E80" s="69">
        <v>14458420</v>
      </c>
      <c r="F80" s="69">
        <v>11306315</v>
      </c>
      <c r="G80" s="69">
        <v>25645259.96</v>
      </c>
    </row>
    <row r="81" spans="1:7" ht="15">
      <c r="A81" s="36" t="s">
        <v>208</v>
      </c>
      <c r="B81" s="69">
        <v>9154678.96</v>
      </c>
      <c r="C81" s="69">
        <v>839372.99</v>
      </c>
      <c r="D81" s="69">
        <v>9994051.95</v>
      </c>
      <c r="E81" s="69">
        <v>4518226.32</v>
      </c>
      <c r="F81" s="69">
        <v>1363669.74</v>
      </c>
      <c r="G81" s="69">
        <v>5475825.629999999</v>
      </c>
    </row>
    <row r="82" spans="1:7" ht="15">
      <c r="A82" s="36" t="s">
        <v>209</v>
      </c>
      <c r="B82" s="69">
        <v>3372075</v>
      </c>
      <c r="C82" s="69">
        <v>0</v>
      </c>
      <c r="D82" s="69">
        <v>3372075</v>
      </c>
      <c r="E82" s="69">
        <v>1124025</v>
      </c>
      <c r="F82" s="69">
        <v>843018.75</v>
      </c>
      <c r="G82" s="69">
        <v>2248050</v>
      </c>
    </row>
    <row r="83" spans="1:7" ht="15">
      <c r="A83" s="36" t="s">
        <v>210</v>
      </c>
      <c r="B83" s="69">
        <v>14258574.04</v>
      </c>
      <c r="C83" s="69">
        <v>1000000</v>
      </c>
      <c r="D83" s="69">
        <v>15258574.04</v>
      </c>
      <c r="E83" s="69">
        <v>6320016.68</v>
      </c>
      <c r="F83" s="69">
        <v>4202697.01</v>
      </c>
      <c r="G83" s="69">
        <v>8938557.36</v>
      </c>
    </row>
    <row r="84" spans="1:7" ht="15">
      <c r="A84" s="36" t="s">
        <v>211</v>
      </c>
      <c r="B84" s="69">
        <v>16953633.25</v>
      </c>
      <c r="C84" s="69">
        <v>0</v>
      </c>
      <c r="D84" s="69">
        <v>16953633.25</v>
      </c>
      <c r="E84" s="69">
        <v>4971954.84</v>
      </c>
      <c r="F84" s="69">
        <v>5690179.96</v>
      </c>
      <c r="G84" s="69">
        <v>11981678.41</v>
      </c>
    </row>
    <row r="85" spans="1:7" ht="15">
      <c r="A85" s="37" t="s">
        <v>212</v>
      </c>
      <c r="B85" s="70"/>
      <c r="C85" s="70"/>
      <c r="D85" s="70"/>
      <c r="E85" s="70"/>
      <c r="F85" s="70"/>
      <c r="G85" s="70"/>
    </row>
    <row r="86" spans="1:7" ht="15">
      <c r="A86" s="3" t="s">
        <v>213</v>
      </c>
      <c r="B86" s="71">
        <v>1085346824.34</v>
      </c>
      <c r="C86" s="71">
        <v>761819987.4899998</v>
      </c>
      <c r="D86" s="71">
        <v>1847166811.83</v>
      </c>
      <c r="E86" s="71">
        <v>276192726.89000005</v>
      </c>
      <c r="F86" s="71">
        <v>220557809.73</v>
      </c>
      <c r="G86" s="71">
        <v>1570974084.94</v>
      </c>
    </row>
    <row r="87" spans="1:7" ht="15">
      <c r="A87" s="36" t="s">
        <v>162</v>
      </c>
      <c r="B87" s="69">
        <v>0</v>
      </c>
      <c r="C87" s="69">
        <v>5453600</v>
      </c>
      <c r="D87" s="69">
        <v>5453600</v>
      </c>
      <c r="E87" s="69">
        <v>0</v>
      </c>
      <c r="F87" s="69">
        <v>0</v>
      </c>
      <c r="G87" s="69">
        <v>5453600</v>
      </c>
    </row>
    <row r="88" spans="1:7" ht="15">
      <c r="A88" s="36" t="s">
        <v>163</v>
      </c>
      <c r="B88" s="69">
        <v>350000000.16</v>
      </c>
      <c r="C88" s="69">
        <v>23416945.2</v>
      </c>
      <c r="D88" s="69">
        <v>373416945.36</v>
      </c>
      <c r="E88" s="69">
        <v>116501180.85</v>
      </c>
      <c r="F88" s="69">
        <v>110606769.2</v>
      </c>
      <c r="G88" s="69">
        <v>256915764.51000002</v>
      </c>
    </row>
    <row r="89" spans="1:7" ht="15">
      <c r="A89" s="36" t="s">
        <v>165</v>
      </c>
      <c r="B89" s="69">
        <v>0</v>
      </c>
      <c r="C89" s="69">
        <v>3000000.99</v>
      </c>
      <c r="D89" s="69">
        <v>3000000.99</v>
      </c>
      <c r="E89" s="69">
        <v>0</v>
      </c>
      <c r="F89" s="69">
        <v>0</v>
      </c>
      <c r="G89" s="69">
        <v>3000000.99</v>
      </c>
    </row>
    <row r="90" spans="1:7" ht="15">
      <c r="A90" s="36" t="s">
        <v>166</v>
      </c>
      <c r="B90" s="69">
        <v>0</v>
      </c>
      <c r="C90" s="69">
        <v>350000</v>
      </c>
      <c r="D90" s="69">
        <v>350000</v>
      </c>
      <c r="E90" s="69">
        <v>0</v>
      </c>
      <c r="F90" s="69">
        <v>0</v>
      </c>
      <c r="G90" s="69">
        <v>350000</v>
      </c>
    </row>
    <row r="91" spans="1:7" ht="15">
      <c r="A91" s="36" t="s">
        <v>169</v>
      </c>
      <c r="B91" s="69">
        <v>6200000</v>
      </c>
      <c r="C91" s="69">
        <v>6715787.44</v>
      </c>
      <c r="D91" s="69">
        <v>12915787.44</v>
      </c>
      <c r="E91" s="69">
        <v>0</v>
      </c>
      <c r="F91" s="69">
        <v>0</v>
      </c>
      <c r="G91" s="69">
        <v>12915787.44</v>
      </c>
    </row>
    <row r="92" spans="1:7" ht="15">
      <c r="A92" s="36" t="s">
        <v>173</v>
      </c>
      <c r="B92" s="69">
        <v>4876113.4</v>
      </c>
      <c r="C92" s="69">
        <v>0</v>
      </c>
      <c r="D92" s="69">
        <v>4876113.4</v>
      </c>
      <c r="E92" s="69">
        <v>0</v>
      </c>
      <c r="F92" s="69">
        <v>0</v>
      </c>
      <c r="G92" s="69">
        <v>4876113.4</v>
      </c>
    </row>
    <row r="93" spans="1:7" ht="15">
      <c r="A93" s="36" t="s">
        <v>174</v>
      </c>
      <c r="B93" s="69">
        <v>43190294</v>
      </c>
      <c r="C93" s="69">
        <v>30366349.79</v>
      </c>
      <c r="D93" s="69">
        <v>73556643.79</v>
      </c>
      <c r="E93" s="69">
        <v>2854109.79</v>
      </c>
      <c r="F93" s="69">
        <v>607579.78</v>
      </c>
      <c r="G93" s="69">
        <v>70702534</v>
      </c>
    </row>
    <row r="94" spans="1:7" ht="15">
      <c r="A94" s="36" t="s">
        <v>176</v>
      </c>
      <c r="B94" s="69">
        <v>105000000</v>
      </c>
      <c r="C94" s="69">
        <v>63624702.41</v>
      </c>
      <c r="D94" s="69">
        <v>168624702.41</v>
      </c>
      <c r="E94" s="69">
        <v>18289310.91</v>
      </c>
      <c r="F94" s="69">
        <v>2123651.21</v>
      </c>
      <c r="G94" s="69">
        <v>150335391.5</v>
      </c>
    </row>
    <row r="95" spans="1:7" ht="15">
      <c r="A95" s="36" t="s">
        <v>178</v>
      </c>
      <c r="B95" s="69">
        <v>0</v>
      </c>
      <c r="C95" s="69">
        <v>0</v>
      </c>
      <c r="D95" s="69">
        <v>0</v>
      </c>
      <c r="E95" s="69">
        <v>0</v>
      </c>
      <c r="F95" s="69">
        <v>0</v>
      </c>
      <c r="G95" s="69">
        <v>0</v>
      </c>
    </row>
    <row r="96" spans="1:7" ht="15">
      <c r="A96" s="36" t="s">
        <v>179</v>
      </c>
      <c r="B96" s="69">
        <v>0</v>
      </c>
      <c r="C96" s="69">
        <v>1965109.6</v>
      </c>
      <c r="D96" s="69">
        <v>1965109.6</v>
      </c>
      <c r="E96" s="69">
        <v>0</v>
      </c>
      <c r="F96" s="69">
        <v>0</v>
      </c>
      <c r="G96" s="69">
        <v>1965109.6</v>
      </c>
    </row>
    <row r="97" spans="1:7" ht="15">
      <c r="A97" s="36" t="s">
        <v>180</v>
      </c>
      <c r="B97" s="69">
        <v>0</v>
      </c>
      <c r="C97" s="69">
        <v>37660956.65</v>
      </c>
      <c r="D97" s="69">
        <v>37660956.65</v>
      </c>
      <c r="E97" s="69">
        <v>30794.05</v>
      </c>
      <c r="F97" s="69">
        <v>30794.05</v>
      </c>
      <c r="G97" s="69">
        <v>37630162.6</v>
      </c>
    </row>
    <row r="98" spans="1:7" ht="15">
      <c r="A98" s="36" t="s">
        <v>182</v>
      </c>
      <c r="B98" s="69">
        <v>21942510.3</v>
      </c>
      <c r="C98" s="69">
        <v>2456585.36</v>
      </c>
      <c r="D98" s="69">
        <v>24399095.66</v>
      </c>
      <c r="E98" s="69">
        <v>1854827.97</v>
      </c>
      <c r="F98" s="69">
        <v>19130.94</v>
      </c>
      <c r="G98" s="69">
        <v>22544267.69</v>
      </c>
    </row>
    <row r="99" spans="1:7" ht="15">
      <c r="A99" s="36" t="s">
        <v>183</v>
      </c>
      <c r="B99" s="69">
        <v>28000000</v>
      </c>
      <c r="C99" s="69">
        <v>0</v>
      </c>
      <c r="D99" s="69">
        <v>28000000</v>
      </c>
      <c r="E99" s="69">
        <v>2939202.66</v>
      </c>
      <c r="F99" s="69">
        <v>2454202.66</v>
      </c>
      <c r="G99" s="69">
        <v>25060797.34</v>
      </c>
    </row>
    <row r="100" spans="1:7" ht="15">
      <c r="A100" s="36" t="s">
        <v>184</v>
      </c>
      <c r="B100" s="69">
        <v>0</v>
      </c>
      <c r="C100" s="69">
        <v>3575733.25</v>
      </c>
      <c r="D100" s="69">
        <v>3575733.25</v>
      </c>
      <c r="E100" s="69">
        <v>0</v>
      </c>
      <c r="F100" s="69">
        <v>0</v>
      </c>
      <c r="G100" s="69">
        <v>3575733.25</v>
      </c>
    </row>
    <row r="101" spans="1:7" ht="15">
      <c r="A101" s="36" t="s">
        <v>185</v>
      </c>
      <c r="B101" s="69">
        <v>37314170.1</v>
      </c>
      <c r="C101" s="69">
        <v>437851307.11</v>
      </c>
      <c r="D101" s="69">
        <v>475165477.21</v>
      </c>
      <c r="E101" s="69">
        <v>25122491.02</v>
      </c>
      <c r="F101" s="69">
        <v>17435180.61</v>
      </c>
      <c r="G101" s="69">
        <v>450042986.19</v>
      </c>
    </row>
    <row r="102" spans="1:7" ht="15">
      <c r="A102" s="36" t="s">
        <v>186</v>
      </c>
      <c r="B102" s="69">
        <v>0</v>
      </c>
      <c r="C102" s="69">
        <v>999999.99</v>
      </c>
      <c r="D102" s="69">
        <v>999999.99</v>
      </c>
      <c r="E102" s="69">
        <v>936108.68</v>
      </c>
      <c r="F102" s="69">
        <v>0</v>
      </c>
      <c r="G102" s="69">
        <v>63891.30999999994</v>
      </c>
    </row>
    <row r="103" spans="1:7" ht="15">
      <c r="A103" s="36" t="s">
        <v>188</v>
      </c>
      <c r="B103" s="69">
        <v>3253095.68</v>
      </c>
      <c r="C103" s="69">
        <v>27146678.56</v>
      </c>
      <c r="D103" s="69">
        <v>30399774.24</v>
      </c>
      <c r="E103" s="69">
        <v>0</v>
      </c>
      <c r="F103" s="69">
        <v>0</v>
      </c>
      <c r="G103" s="69">
        <v>30399774.24</v>
      </c>
    </row>
    <row r="104" spans="1:7" ht="15">
      <c r="A104" s="36" t="s">
        <v>189</v>
      </c>
      <c r="B104" s="69">
        <v>0</v>
      </c>
      <c r="C104" s="69">
        <v>0</v>
      </c>
      <c r="D104" s="69">
        <v>0</v>
      </c>
      <c r="E104" s="69">
        <v>0</v>
      </c>
      <c r="F104" s="69">
        <v>0</v>
      </c>
      <c r="G104" s="69">
        <v>0</v>
      </c>
    </row>
    <row r="105" spans="1:7" ht="15">
      <c r="A105" s="36" t="s">
        <v>190</v>
      </c>
      <c r="B105" s="69">
        <v>120208307.76</v>
      </c>
      <c r="C105" s="69">
        <v>72273583.8</v>
      </c>
      <c r="D105" s="69">
        <v>192481891.56</v>
      </c>
      <c r="E105" s="69">
        <v>45672517.49</v>
      </c>
      <c r="F105" s="69">
        <v>45672517.49</v>
      </c>
      <c r="G105" s="69">
        <v>146809374.07</v>
      </c>
    </row>
    <row r="106" spans="1:7" ht="15">
      <c r="A106" s="36" t="s">
        <v>191</v>
      </c>
      <c r="B106" s="69">
        <v>0</v>
      </c>
      <c r="C106" s="69">
        <v>159906</v>
      </c>
      <c r="D106" s="69">
        <v>159906</v>
      </c>
      <c r="E106" s="69">
        <v>22537</v>
      </c>
      <c r="F106" s="69">
        <v>22537</v>
      </c>
      <c r="G106" s="69">
        <v>137369</v>
      </c>
    </row>
    <row r="107" spans="1:7" ht="15">
      <c r="A107" s="36" t="s">
        <v>197</v>
      </c>
      <c r="B107" s="69">
        <v>5000000</v>
      </c>
      <c r="C107" s="69">
        <v>4994259.12</v>
      </c>
      <c r="D107" s="69">
        <v>9994259.12</v>
      </c>
      <c r="E107" s="69">
        <v>0</v>
      </c>
      <c r="F107" s="69">
        <v>0</v>
      </c>
      <c r="G107" s="69">
        <v>9994259.12</v>
      </c>
    </row>
    <row r="108" spans="1:7" ht="15">
      <c r="A108" s="36" t="s">
        <v>198</v>
      </c>
      <c r="B108" s="69">
        <v>0</v>
      </c>
      <c r="C108" s="69">
        <v>2989694.92</v>
      </c>
      <c r="D108" s="69">
        <v>2989694.92</v>
      </c>
      <c r="E108" s="69">
        <v>447705.07</v>
      </c>
      <c r="F108" s="69">
        <v>0</v>
      </c>
      <c r="G108" s="69">
        <v>2541989.85</v>
      </c>
    </row>
    <row r="109" spans="1:7" ht="15">
      <c r="A109" s="36" t="s">
        <v>199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69">
        <v>0</v>
      </c>
    </row>
    <row r="110" spans="1:7" ht="15">
      <c r="A110" s="36" t="s">
        <v>201</v>
      </c>
      <c r="B110" s="69">
        <v>53540082.4</v>
      </c>
      <c r="C110" s="69">
        <v>1396800.78</v>
      </c>
      <c r="D110" s="69">
        <v>54936883.18</v>
      </c>
      <c r="E110" s="69">
        <v>389614.65</v>
      </c>
      <c r="F110" s="69">
        <v>0</v>
      </c>
      <c r="G110" s="69">
        <v>54547268.53</v>
      </c>
    </row>
    <row r="111" spans="1:7" ht="15">
      <c r="A111" s="36" t="s">
        <v>202</v>
      </c>
      <c r="B111" s="69">
        <v>0</v>
      </c>
      <c r="C111" s="69">
        <v>11792568</v>
      </c>
      <c r="D111" s="69">
        <v>11792568</v>
      </c>
      <c r="E111" s="69">
        <v>1792568</v>
      </c>
      <c r="F111" s="69">
        <v>1792568</v>
      </c>
      <c r="G111" s="69">
        <v>10000000</v>
      </c>
    </row>
    <row r="112" spans="1:7" ht="15">
      <c r="A112" s="36" t="s">
        <v>203</v>
      </c>
      <c r="B112" s="69">
        <v>0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</row>
    <row r="113" spans="1:7" ht="15">
      <c r="A113" s="36" t="s">
        <v>204</v>
      </c>
      <c r="B113" s="69">
        <v>0</v>
      </c>
      <c r="C113" s="69">
        <v>4000000</v>
      </c>
      <c r="D113" s="69">
        <v>4000000</v>
      </c>
      <c r="E113" s="69">
        <v>0</v>
      </c>
      <c r="F113" s="69">
        <v>0</v>
      </c>
      <c r="G113" s="69">
        <v>4000000</v>
      </c>
    </row>
    <row r="114" spans="1:7" ht="15">
      <c r="A114" s="36" t="s">
        <v>206</v>
      </c>
      <c r="B114" s="69">
        <v>21942510.3</v>
      </c>
      <c r="C114" s="69">
        <v>19629418.52</v>
      </c>
      <c r="D114" s="69">
        <v>41571928.82</v>
      </c>
      <c r="E114" s="69">
        <v>6327787.39</v>
      </c>
      <c r="F114" s="69">
        <v>3449278.91</v>
      </c>
      <c r="G114" s="69">
        <v>35244141.43</v>
      </c>
    </row>
    <row r="115" spans="1:7" ht="15">
      <c r="A115" s="36" t="s">
        <v>210</v>
      </c>
      <c r="B115" s="69">
        <v>284879740.24</v>
      </c>
      <c r="C115" s="69">
        <v>0</v>
      </c>
      <c r="D115" s="69">
        <v>284879740.24</v>
      </c>
      <c r="E115" s="69">
        <v>53011971.36</v>
      </c>
      <c r="F115" s="69">
        <v>36343599.88</v>
      </c>
      <c r="G115" s="69">
        <v>231867768.88</v>
      </c>
    </row>
    <row r="116" spans="1:7" ht="15">
      <c r="A116" s="37" t="s">
        <v>212</v>
      </c>
      <c r="B116" s="72"/>
      <c r="C116" s="72"/>
      <c r="D116" s="72"/>
      <c r="E116" s="72"/>
      <c r="F116" s="72"/>
      <c r="G116" s="72"/>
    </row>
    <row r="117" spans="1:7" ht="15">
      <c r="A117" s="3" t="s">
        <v>131</v>
      </c>
      <c r="B117" s="71">
        <v>5318343755.330001</v>
      </c>
      <c r="C117" s="71">
        <v>1497246326.04</v>
      </c>
      <c r="D117" s="71">
        <v>6815590081.369998</v>
      </c>
      <c r="E117" s="71">
        <v>1148616933.53</v>
      </c>
      <c r="F117" s="71">
        <v>1059292436.5000001</v>
      </c>
      <c r="G117" s="71">
        <v>5666973147.84</v>
      </c>
    </row>
    <row r="118" spans="1:7" ht="15">
      <c r="A118" s="11"/>
      <c r="B118" s="32"/>
      <c r="C118" s="32"/>
      <c r="D118" s="32"/>
      <c r="E118" s="32"/>
      <c r="F118" s="32"/>
      <c r="G118" s="38"/>
    </row>
    <row r="119" ht="15">
      <c r="A119" s="39"/>
    </row>
    <row r="127" spans="1:5" ht="15">
      <c r="A127" s="20"/>
      <c r="B127" s="20"/>
      <c r="C127" s="21"/>
      <c r="D127" s="21"/>
      <c r="E127" s="21"/>
    </row>
    <row r="128" spans="1:5" ht="15">
      <c r="A128" s="22" t="s">
        <v>43</v>
      </c>
      <c r="B128" s="20"/>
      <c r="C128" s="189" t="s">
        <v>44</v>
      </c>
      <c r="D128" s="189"/>
      <c r="E128" s="189"/>
    </row>
    <row r="129" spans="1:5" ht="15">
      <c r="A129" s="23" t="s">
        <v>45</v>
      </c>
      <c r="B129" s="20"/>
      <c r="C129" s="189" t="s">
        <v>46</v>
      </c>
      <c r="D129" s="189"/>
      <c r="E129" s="189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128:E128"/>
    <mergeCell ref="C129:E1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workbookViewId="0" topLeftCell="A1">
      <selection activeCell="A5" sqref="A5:G5"/>
    </sheetView>
  </sheetViews>
  <sheetFormatPr defaultColWidth="11.421875" defaultRowHeight="15"/>
  <cols>
    <col min="1" max="1" width="74.57421875" style="0" customWidth="1"/>
    <col min="2" max="6" width="20.7109375" style="0" customWidth="1"/>
    <col min="7" max="7" width="17.28125" style="0" customWidth="1"/>
  </cols>
  <sheetData>
    <row r="1" spans="1:7" ht="21">
      <c r="A1" s="264" t="s">
        <v>214</v>
      </c>
      <c r="B1" s="265"/>
      <c r="C1" s="265"/>
      <c r="D1" s="265"/>
      <c r="E1" s="265"/>
      <c r="F1" s="265"/>
      <c r="G1" s="265"/>
    </row>
    <row r="2" spans="1:7" ht="15">
      <c r="A2" s="240" t="s">
        <v>338</v>
      </c>
      <c r="B2" s="241"/>
      <c r="C2" s="241"/>
      <c r="D2" s="241"/>
      <c r="E2" s="241"/>
      <c r="F2" s="241"/>
      <c r="G2" s="242"/>
    </row>
    <row r="3" spans="1:7" ht="15">
      <c r="A3" s="243" t="s">
        <v>215</v>
      </c>
      <c r="B3" s="244"/>
      <c r="C3" s="244"/>
      <c r="D3" s="244"/>
      <c r="E3" s="244"/>
      <c r="F3" s="244"/>
      <c r="G3" s="245"/>
    </row>
    <row r="4" spans="1:7" ht="15">
      <c r="A4" s="243" t="s">
        <v>216</v>
      </c>
      <c r="B4" s="244"/>
      <c r="C4" s="244"/>
      <c r="D4" s="244"/>
      <c r="E4" s="244"/>
      <c r="F4" s="244"/>
      <c r="G4" s="245"/>
    </row>
    <row r="5" spans="1:7" ht="15">
      <c r="A5" s="246" t="s">
        <v>423</v>
      </c>
      <c r="B5" s="247"/>
      <c r="C5" s="247"/>
      <c r="D5" s="247"/>
      <c r="E5" s="247"/>
      <c r="F5" s="247"/>
      <c r="G5" s="248"/>
    </row>
    <row r="6" spans="1:7" ht="15">
      <c r="A6" s="249" t="s">
        <v>2</v>
      </c>
      <c r="B6" s="250"/>
      <c r="C6" s="250"/>
      <c r="D6" s="250"/>
      <c r="E6" s="250"/>
      <c r="F6" s="250"/>
      <c r="G6" s="251"/>
    </row>
    <row r="7" spans="1:7" ht="15">
      <c r="A7" s="244" t="s">
        <v>3</v>
      </c>
      <c r="B7" s="249" t="s">
        <v>50</v>
      </c>
      <c r="C7" s="250"/>
      <c r="D7" s="250"/>
      <c r="E7" s="250"/>
      <c r="F7" s="251"/>
      <c r="G7" s="263" t="s">
        <v>217</v>
      </c>
    </row>
    <row r="8" spans="1:7" ht="28.8">
      <c r="A8" s="244"/>
      <c r="B8" s="34" t="s">
        <v>52</v>
      </c>
      <c r="C8" s="2" t="s">
        <v>218</v>
      </c>
      <c r="D8" s="34" t="s">
        <v>54</v>
      </c>
      <c r="E8" s="34" t="s">
        <v>5</v>
      </c>
      <c r="F8" s="40" t="s">
        <v>22</v>
      </c>
      <c r="G8" s="256"/>
    </row>
    <row r="9" spans="1:7" ht="15">
      <c r="A9" s="35" t="s">
        <v>219</v>
      </c>
      <c r="B9" s="63">
        <v>4232996931.990001</v>
      </c>
      <c r="C9" s="63">
        <v>735426339.55</v>
      </c>
      <c r="D9" s="63">
        <v>4968423272.540001</v>
      </c>
      <c r="E9" s="63">
        <v>872424207.6400001</v>
      </c>
      <c r="F9" s="63">
        <v>838734627.7699999</v>
      </c>
      <c r="G9" s="63">
        <v>4095999064.9000006</v>
      </c>
    </row>
    <row r="10" spans="1:7" ht="15">
      <c r="A10" s="4" t="s">
        <v>220</v>
      </c>
      <c r="B10" s="64">
        <v>1778219571.8900008</v>
      </c>
      <c r="C10" s="64">
        <v>364595630.23999995</v>
      </c>
      <c r="D10" s="64">
        <v>2142815203.13</v>
      </c>
      <c r="E10" s="64">
        <v>329561767.45000005</v>
      </c>
      <c r="F10" s="64">
        <v>338005872.15000004</v>
      </c>
      <c r="G10" s="64">
        <v>1813253435.6800003</v>
      </c>
    </row>
    <row r="11" spans="1:7" ht="15">
      <c r="A11" s="41" t="s">
        <v>221</v>
      </c>
      <c r="B11" s="64">
        <v>39740010.28000001</v>
      </c>
      <c r="C11" s="64">
        <v>1214481.4500000002</v>
      </c>
      <c r="D11" s="64">
        <v>40954491.73000002</v>
      </c>
      <c r="E11" s="64">
        <v>7417025.8500000015</v>
      </c>
      <c r="F11" s="64">
        <v>8075368.659999999</v>
      </c>
      <c r="G11" s="64">
        <v>33537465.880000018</v>
      </c>
    </row>
    <row r="12" spans="1:7" ht="15">
      <c r="A12" s="41" t="s">
        <v>222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</row>
    <row r="13" spans="1:7" ht="15">
      <c r="A13" s="41" t="s">
        <v>223</v>
      </c>
      <c r="B13" s="64">
        <v>235283866.67000005</v>
      </c>
      <c r="C13" s="64">
        <v>17465142.999999996</v>
      </c>
      <c r="D13" s="64">
        <v>252749009.67000002</v>
      </c>
      <c r="E13" s="64">
        <v>48031997.06</v>
      </c>
      <c r="F13" s="64">
        <v>45975175.74999999</v>
      </c>
      <c r="G13" s="64">
        <v>204717012.61</v>
      </c>
    </row>
    <row r="14" spans="1:7" ht="15">
      <c r="A14" s="41" t="s">
        <v>224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</row>
    <row r="15" spans="1:7" ht="15">
      <c r="A15" s="41" t="s">
        <v>225</v>
      </c>
      <c r="B15" s="64">
        <v>290718766.6200001</v>
      </c>
      <c r="C15" s="64">
        <v>38885211.26</v>
      </c>
      <c r="D15" s="64">
        <v>329603977.87999994</v>
      </c>
      <c r="E15" s="64">
        <v>74651800.72999999</v>
      </c>
      <c r="F15" s="64">
        <v>77471972.44999999</v>
      </c>
      <c r="G15" s="64">
        <v>254952177.14999995</v>
      </c>
    </row>
    <row r="16" spans="1:7" ht="15">
      <c r="A16" s="41" t="s">
        <v>226</v>
      </c>
      <c r="B16" s="64">
        <v>1</v>
      </c>
      <c r="C16" s="64">
        <v>1</v>
      </c>
      <c r="D16" s="64">
        <v>3</v>
      </c>
      <c r="E16" s="64">
        <v>1</v>
      </c>
      <c r="F16" s="64">
        <v>1</v>
      </c>
      <c r="G16" s="64">
        <v>2</v>
      </c>
    </row>
    <row r="17" spans="1:7" ht="15">
      <c r="A17" s="41" t="s">
        <v>227</v>
      </c>
      <c r="B17" s="64">
        <v>906511479.6600003</v>
      </c>
      <c r="C17" s="64">
        <v>72556345.67999999</v>
      </c>
      <c r="D17" s="64">
        <v>979067825.3400004</v>
      </c>
      <c r="E17" s="64">
        <v>140718431.5500001</v>
      </c>
      <c r="F17" s="64">
        <v>153876661.75000003</v>
      </c>
      <c r="G17" s="64">
        <v>838349393.7900003</v>
      </c>
    </row>
    <row r="18" spans="1:7" ht="15">
      <c r="A18" s="41" t="s">
        <v>228</v>
      </c>
      <c r="B18" s="64">
        <v>305965447.6600002</v>
      </c>
      <c r="C18" s="64">
        <v>234474447.84999996</v>
      </c>
      <c r="D18" s="64">
        <v>540439895.5099999</v>
      </c>
      <c r="E18" s="64">
        <v>58742511.25999999</v>
      </c>
      <c r="F18" s="64">
        <v>52606692.54000001</v>
      </c>
      <c r="G18" s="64">
        <v>481697384.2499999</v>
      </c>
    </row>
    <row r="19" spans="1:7" ht="15">
      <c r="A19" s="4" t="s">
        <v>229</v>
      </c>
      <c r="B19" s="64">
        <v>1259110614.88</v>
      </c>
      <c r="C19" s="64">
        <v>358506911.37999994</v>
      </c>
      <c r="D19" s="64">
        <v>1617617526.26</v>
      </c>
      <c r="E19" s="64">
        <v>345198456.23</v>
      </c>
      <c r="F19" s="64">
        <v>298898656.1999999</v>
      </c>
      <c r="G19" s="64">
        <v>1272419070.0300002</v>
      </c>
    </row>
    <row r="20" spans="1:7" ht="15">
      <c r="A20" s="41" t="s">
        <v>230</v>
      </c>
      <c r="B20" s="64">
        <v>153346042.03</v>
      </c>
      <c r="C20" s="64">
        <v>5296705.239999999</v>
      </c>
      <c r="D20" s="64">
        <v>158642747.26999998</v>
      </c>
      <c r="E20" s="64">
        <v>32640579.980000004</v>
      </c>
      <c r="F20" s="64">
        <v>32046851.18</v>
      </c>
      <c r="G20" s="64">
        <v>126002167.28999998</v>
      </c>
    </row>
    <row r="21" spans="1:7" ht="15">
      <c r="A21" s="41" t="s">
        <v>231</v>
      </c>
      <c r="B21" s="64">
        <v>637375651.9900001</v>
      </c>
      <c r="C21" s="64">
        <v>299064043.0799999</v>
      </c>
      <c r="D21" s="64">
        <v>936439695.07</v>
      </c>
      <c r="E21" s="64">
        <v>167702443.50999993</v>
      </c>
      <c r="F21" s="64">
        <v>146638590.37999988</v>
      </c>
      <c r="G21" s="64">
        <v>768737251.5600002</v>
      </c>
    </row>
    <row r="22" spans="1:7" ht="15">
      <c r="A22" s="41" t="s">
        <v>232</v>
      </c>
      <c r="B22" s="64">
        <v>72334685.74000001</v>
      </c>
      <c r="C22" s="64">
        <v>20223531.769999996</v>
      </c>
      <c r="D22" s="64">
        <v>92558217.51</v>
      </c>
      <c r="E22" s="64">
        <v>14556447.549999997</v>
      </c>
      <c r="F22" s="64">
        <v>15815792.459999995</v>
      </c>
      <c r="G22" s="64">
        <v>78001769.96000001</v>
      </c>
    </row>
    <row r="23" spans="1:7" ht="15">
      <c r="A23" s="41" t="s">
        <v>233</v>
      </c>
      <c r="B23" s="64">
        <v>133908704.58999999</v>
      </c>
      <c r="C23" s="64">
        <v>22560409.77</v>
      </c>
      <c r="D23" s="64">
        <v>156469114.36</v>
      </c>
      <c r="E23" s="64">
        <v>57893459.660000004</v>
      </c>
      <c r="F23" s="64">
        <v>45027117.95</v>
      </c>
      <c r="G23" s="64">
        <v>98575654.70000002</v>
      </c>
    </row>
    <row r="24" spans="1:7" ht="15">
      <c r="A24" s="41" t="s">
        <v>234</v>
      </c>
      <c r="B24" s="64">
        <v>58900570.14999999</v>
      </c>
      <c r="C24" s="64">
        <v>10762870.610000001</v>
      </c>
      <c r="D24" s="64">
        <v>69663440.75999999</v>
      </c>
      <c r="E24" s="64">
        <v>9500371.04</v>
      </c>
      <c r="F24" s="64">
        <v>9901210.4</v>
      </c>
      <c r="G24" s="64">
        <v>60163069.71999999</v>
      </c>
    </row>
    <row r="25" spans="1:7" ht="15">
      <c r="A25" s="41" t="s">
        <v>235</v>
      </c>
      <c r="B25" s="64">
        <v>155687261.42</v>
      </c>
      <c r="C25" s="64">
        <v>599350.91</v>
      </c>
      <c r="D25" s="64">
        <v>156286612.32999998</v>
      </c>
      <c r="E25" s="64">
        <v>46152589.49</v>
      </c>
      <c r="F25" s="64">
        <v>36442170.08</v>
      </c>
      <c r="G25" s="64">
        <v>110134022.83999997</v>
      </c>
    </row>
    <row r="26" spans="1:7" ht="15">
      <c r="A26" s="41" t="s">
        <v>236</v>
      </c>
      <c r="B26" s="64">
        <v>47557698.96</v>
      </c>
      <c r="C26" s="64">
        <v>0</v>
      </c>
      <c r="D26" s="64">
        <v>47557698.96</v>
      </c>
      <c r="E26" s="64">
        <v>16752565</v>
      </c>
      <c r="F26" s="64">
        <v>13026923.75</v>
      </c>
      <c r="G26" s="64">
        <v>30805133.96</v>
      </c>
    </row>
    <row r="27" spans="1:7" ht="15">
      <c r="A27" s="4" t="s">
        <v>237</v>
      </c>
      <c r="B27" s="64">
        <v>1123393161.42</v>
      </c>
      <c r="C27" s="64">
        <v>84597381.73</v>
      </c>
      <c r="D27" s="64">
        <v>1207990543.15</v>
      </c>
      <c r="E27" s="64">
        <v>197663983.96000004</v>
      </c>
      <c r="F27" s="64">
        <v>201830099.42</v>
      </c>
      <c r="G27" s="64">
        <v>1010326559.19</v>
      </c>
    </row>
    <row r="28" spans="1:7" ht="15">
      <c r="A28" s="42" t="s">
        <v>238</v>
      </c>
      <c r="B28" s="64">
        <v>94656409.64999999</v>
      </c>
      <c r="C28" s="64">
        <v>19985757.669999998</v>
      </c>
      <c r="D28" s="64">
        <v>114642167.32000001</v>
      </c>
      <c r="E28" s="64">
        <v>18815017.28000001</v>
      </c>
      <c r="F28" s="64">
        <v>19012637.410000004</v>
      </c>
      <c r="G28" s="64">
        <v>95827150.03999999</v>
      </c>
    </row>
    <row r="29" spans="1:7" ht="15">
      <c r="A29" s="41" t="s">
        <v>239</v>
      </c>
      <c r="B29" s="64">
        <v>5650350</v>
      </c>
      <c r="C29" s="64">
        <v>3571614.7199999997</v>
      </c>
      <c r="D29" s="64">
        <v>9221964.719999999</v>
      </c>
      <c r="E29" s="64">
        <v>239250</v>
      </c>
      <c r="F29" s="64">
        <v>270000</v>
      </c>
      <c r="G29" s="64">
        <v>8982714.719999999</v>
      </c>
    </row>
    <row r="30" spans="1:7" ht="15">
      <c r="A30" s="41" t="s">
        <v>240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</row>
    <row r="31" spans="1:7" ht="15">
      <c r="A31" s="41" t="s">
        <v>241</v>
      </c>
      <c r="B31" s="64">
        <v>587704020.9400002</v>
      </c>
      <c r="C31" s="64">
        <v>4445175.460000001</v>
      </c>
      <c r="D31" s="64">
        <v>592149196.4000001</v>
      </c>
      <c r="E31" s="64">
        <v>90216087.78</v>
      </c>
      <c r="F31" s="64">
        <v>91613962.57999998</v>
      </c>
      <c r="G31" s="64">
        <v>501933108.6200001</v>
      </c>
    </row>
    <row r="32" spans="1:7" ht="15">
      <c r="A32" s="41" t="s">
        <v>242</v>
      </c>
      <c r="B32" s="64">
        <v>364818154.4499999</v>
      </c>
      <c r="C32" s="64">
        <v>23253156.779999997</v>
      </c>
      <c r="D32" s="64">
        <v>388071311.2299999</v>
      </c>
      <c r="E32" s="64">
        <v>75228032.97000001</v>
      </c>
      <c r="F32" s="64">
        <v>78146285.85000001</v>
      </c>
      <c r="G32" s="64">
        <v>312843278.2599999</v>
      </c>
    </row>
    <row r="33" spans="1:7" ht="15">
      <c r="A33" s="41" t="s">
        <v>243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</row>
    <row r="34" spans="1:7" ht="15">
      <c r="A34" s="41" t="s">
        <v>244</v>
      </c>
      <c r="B34" s="64">
        <v>36080507.11000001</v>
      </c>
      <c r="C34" s="64">
        <v>16654357.870000001</v>
      </c>
      <c r="D34" s="64">
        <v>52734864.980000004</v>
      </c>
      <c r="E34" s="64">
        <v>10572769.41</v>
      </c>
      <c r="F34" s="64">
        <v>10347843.360000003</v>
      </c>
      <c r="G34" s="64">
        <v>42162095.57000001</v>
      </c>
    </row>
    <row r="35" spans="1:7" ht="15">
      <c r="A35" s="41" t="s">
        <v>245</v>
      </c>
      <c r="B35" s="64">
        <v>34483719.269999996</v>
      </c>
      <c r="C35" s="64">
        <v>16687319.23</v>
      </c>
      <c r="D35" s="64">
        <v>51171038.49999999</v>
      </c>
      <c r="E35" s="64">
        <v>2592826.52</v>
      </c>
      <c r="F35" s="64">
        <v>2439370.2199999997</v>
      </c>
      <c r="G35" s="64">
        <v>48578211.97999999</v>
      </c>
    </row>
    <row r="36" spans="1:7" ht="15">
      <c r="A36" s="41" t="s">
        <v>246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</row>
    <row r="37" spans="1:7" ht="28.8">
      <c r="A37" s="43" t="s">
        <v>247</v>
      </c>
      <c r="B37" s="64">
        <v>72273583.8</v>
      </c>
      <c r="C37" s="64">
        <v>-72273583.8</v>
      </c>
      <c r="D37" s="64">
        <v>0</v>
      </c>
      <c r="E37" s="64">
        <v>0</v>
      </c>
      <c r="F37" s="64">
        <v>0</v>
      </c>
      <c r="G37" s="64">
        <v>0</v>
      </c>
    </row>
    <row r="38" spans="1:7" ht="15">
      <c r="A38" s="42" t="s">
        <v>248</v>
      </c>
      <c r="B38" s="64">
        <v>72273583.8</v>
      </c>
      <c r="C38" s="64">
        <v>-72273583.8</v>
      </c>
      <c r="D38" s="64">
        <v>0</v>
      </c>
      <c r="E38" s="64">
        <v>0</v>
      </c>
      <c r="F38" s="64">
        <v>0</v>
      </c>
      <c r="G38" s="64">
        <v>0</v>
      </c>
    </row>
    <row r="39" spans="1:7" ht="28.8">
      <c r="A39" s="42" t="s">
        <v>249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</row>
    <row r="40" spans="1:7" ht="15">
      <c r="A40" s="42" t="s">
        <v>250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</row>
    <row r="41" spans="1:7" ht="15">
      <c r="A41" s="42" t="s">
        <v>251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</row>
    <row r="42" spans="1:7" ht="15">
      <c r="A42" s="42"/>
      <c r="B42" s="64"/>
      <c r="C42" s="64"/>
      <c r="D42" s="64"/>
      <c r="E42" s="64"/>
      <c r="F42" s="64"/>
      <c r="G42" s="64"/>
    </row>
    <row r="43" spans="1:7" ht="15">
      <c r="A43" s="3" t="s">
        <v>252</v>
      </c>
      <c r="B43" s="65">
        <v>1085346826.34</v>
      </c>
      <c r="C43" s="65">
        <v>761819987.4899998</v>
      </c>
      <c r="D43" s="65">
        <v>1847166811.83</v>
      </c>
      <c r="E43" s="65">
        <v>276192726.89</v>
      </c>
      <c r="F43" s="65">
        <v>220557809.73000002</v>
      </c>
      <c r="G43" s="65">
        <v>1570974084.94</v>
      </c>
    </row>
    <row r="44" spans="1:7" ht="15">
      <c r="A44" s="4" t="s">
        <v>253</v>
      </c>
      <c r="B44" s="64">
        <v>366076115.56</v>
      </c>
      <c r="C44" s="64">
        <v>79542380.91</v>
      </c>
      <c r="D44" s="64">
        <v>445618494.47</v>
      </c>
      <c r="E44" s="64">
        <v>116501180.85</v>
      </c>
      <c r="F44" s="64">
        <v>110606769.19999999</v>
      </c>
      <c r="G44" s="64">
        <v>329117313.62000006</v>
      </c>
    </row>
    <row r="45" spans="1:7" ht="15">
      <c r="A45" s="42" t="s">
        <v>221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</row>
    <row r="46" spans="1:7" ht="15">
      <c r="A46" s="42" t="s">
        <v>222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</row>
    <row r="47" spans="1:7" ht="15">
      <c r="A47" s="42" t="s">
        <v>223</v>
      </c>
      <c r="B47" s="64">
        <v>4876113.4</v>
      </c>
      <c r="C47" s="64">
        <v>0</v>
      </c>
      <c r="D47" s="64">
        <v>4876113.4</v>
      </c>
      <c r="E47" s="64">
        <v>0</v>
      </c>
      <c r="F47" s="64">
        <v>0</v>
      </c>
      <c r="G47" s="64">
        <v>4876113.4</v>
      </c>
    </row>
    <row r="48" spans="1:7" ht="15">
      <c r="A48" s="42" t="s">
        <v>224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</row>
    <row r="49" spans="1:7" ht="15">
      <c r="A49" s="42" t="s">
        <v>225</v>
      </c>
      <c r="B49" s="64">
        <v>1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</row>
    <row r="50" spans="1:7" ht="15">
      <c r="A50" s="42" t="s">
        <v>226</v>
      </c>
      <c r="B50" s="64">
        <v>1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</row>
    <row r="51" spans="1:7" ht="15">
      <c r="A51" s="42" t="s">
        <v>227</v>
      </c>
      <c r="B51" s="64">
        <v>361200000.16</v>
      </c>
      <c r="C51" s="64">
        <v>52395702.35</v>
      </c>
      <c r="D51" s="64">
        <v>413595702.51000005</v>
      </c>
      <c r="E51" s="64">
        <v>116501180.85</v>
      </c>
      <c r="F51" s="64">
        <v>110606769.19999999</v>
      </c>
      <c r="G51" s="64">
        <v>297094521.6600001</v>
      </c>
    </row>
    <row r="52" spans="1:7" ht="15">
      <c r="A52" s="42" t="s">
        <v>228</v>
      </c>
      <c r="B52" s="64">
        <v>0</v>
      </c>
      <c r="C52" s="64">
        <v>27146678.56</v>
      </c>
      <c r="D52" s="64">
        <v>27146678.56</v>
      </c>
      <c r="E52" s="64">
        <v>0</v>
      </c>
      <c r="F52" s="64">
        <v>0</v>
      </c>
      <c r="G52" s="64">
        <v>27146678.56</v>
      </c>
    </row>
    <row r="53" spans="1:7" ht="15">
      <c r="A53" s="4" t="s">
        <v>229</v>
      </c>
      <c r="B53" s="64">
        <v>599062403.02</v>
      </c>
      <c r="C53" s="64">
        <v>571503694.2999998</v>
      </c>
      <c r="D53" s="64">
        <v>1170566097.32</v>
      </c>
      <c r="E53" s="64">
        <v>113965697.49999999</v>
      </c>
      <c r="F53" s="64">
        <v>64225191.989999995</v>
      </c>
      <c r="G53" s="64">
        <v>1056600399.8199999</v>
      </c>
    </row>
    <row r="54" spans="1:7" ht="15">
      <c r="A54" s="42" t="s">
        <v>230</v>
      </c>
      <c r="B54" s="64">
        <v>312879740.24</v>
      </c>
      <c r="C54" s="64">
        <v>1876886.049999997</v>
      </c>
      <c r="D54" s="64">
        <v>314756626.29</v>
      </c>
      <c r="E54" s="64">
        <v>55951174.019999996</v>
      </c>
      <c r="F54" s="64">
        <v>38797802.54</v>
      </c>
      <c r="G54" s="64">
        <v>258805452.27000004</v>
      </c>
    </row>
    <row r="55" spans="1:7" ht="15">
      <c r="A55" s="42" t="s">
        <v>231</v>
      </c>
      <c r="B55" s="64">
        <v>264240152.48000002</v>
      </c>
      <c r="C55" s="64">
        <v>547303157.1099999</v>
      </c>
      <c r="D55" s="64">
        <v>811543309.5899999</v>
      </c>
      <c r="E55" s="64">
        <v>52983313.75999999</v>
      </c>
      <c r="F55" s="64">
        <v>23615690.51</v>
      </c>
      <c r="G55" s="64">
        <v>758559995.8299999</v>
      </c>
    </row>
    <row r="56" spans="1:7" ht="15">
      <c r="A56" s="42" t="s">
        <v>232</v>
      </c>
      <c r="B56" s="64">
        <v>0</v>
      </c>
      <c r="C56" s="64">
        <v>999999.99</v>
      </c>
      <c r="D56" s="64">
        <v>999999.99</v>
      </c>
      <c r="E56" s="64">
        <v>936108.68</v>
      </c>
      <c r="F56" s="64">
        <v>0</v>
      </c>
      <c r="G56" s="64">
        <v>63891.30999999994</v>
      </c>
    </row>
    <row r="57" spans="1:7" ht="15">
      <c r="A57" s="44" t="s">
        <v>233</v>
      </c>
      <c r="B57" s="64">
        <v>0</v>
      </c>
      <c r="C57" s="64">
        <v>18782262.92</v>
      </c>
      <c r="D57" s="64">
        <v>18782262.92</v>
      </c>
      <c r="E57" s="64">
        <v>2240273.07</v>
      </c>
      <c r="F57" s="64">
        <v>1792568</v>
      </c>
      <c r="G57" s="64">
        <v>16541989.850000001</v>
      </c>
    </row>
    <row r="58" spans="1:7" ht="15">
      <c r="A58" s="42" t="s">
        <v>234</v>
      </c>
      <c r="B58" s="64">
        <v>21942510.3</v>
      </c>
      <c r="C58" s="64">
        <v>2541388.2300000004</v>
      </c>
      <c r="D58" s="64">
        <v>24483898.53</v>
      </c>
      <c r="E58" s="64">
        <v>1854827.97</v>
      </c>
      <c r="F58" s="64">
        <v>19130.94</v>
      </c>
      <c r="G58" s="64">
        <v>22629070.560000002</v>
      </c>
    </row>
    <row r="59" spans="1:7" ht="15">
      <c r="A59" s="42" t="s">
        <v>235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</row>
    <row r="60" spans="1:7" ht="15">
      <c r="A60" s="42" t="s">
        <v>236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</row>
    <row r="61" spans="1:7" ht="15">
      <c r="A61" s="4" t="s">
        <v>237</v>
      </c>
      <c r="B61" s="64">
        <v>0</v>
      </c>
      <c r="C61" s="64">
        <v>38500328.48</v>
      </c>
      <c r="D61" s="64">
        <v>38500328.48</v>
      </c>
      <c r="E61" s="64">
        <v>53331.05</v>
      </c>
      <c r="F61" s="64">
        <v>53331.05</v>
      </c>
      <c r="G61" s="64">
        <v>38446997.43</v>
      </c>
    </row>
    <row r="62" spans="1:7" ht="15">
      <c r="A62" s="42" t="s">
        <v>238</v>
      </c>
      <c r="B62" s="64">
        <v>0</v>
      </c>
      <c r="C62" s="64">
        <v>36160956.65</v>
      </c>
      <c r="D62" s="64">
        <v>36160956.65</v>
      </c>
      <c r="E62" s="64">
        <v>30794.05</v>
      </c>
      <c r="F62" s="64">
        <v>30794.05</v>
      </c>
      <c r="G62" s="64">
        <v>36130162.6</v>
      </c>
    </row>
    <row r="63" spans="1:7" ht="15">
      <c r="A63" s="42" t="s">
        <v>239</v>
      </c>
      <c r="B63" s="64">
        <v>0</v>
      </c>
      <c r="C63" s="64">
        <v>2179465.83</v>
      </c>
      <c r="D63" s="64">
        <v>2179465.83</v>
      </c>
      <c r="E63" s="64">
        <v>0</v>
      </c>
      <c r="F63" s="64">
        <v>0</v>
      </c>
      <c r="G63" s="64">
        <v>2179465.83</v>
      </c>
    </row>
    <row r="64" spans="1:7" ht="15">
      <c r="A64" s="42" t="s">
        <v>240</v>
      </c>
      <c r="B64" s="64">
        <v>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</row>
    <row r="65" spans="1:7" ht="15">
      <c r="A65" s="42" t="s">
        <v>241</v>
      </c>
      <c r="B65" s="64">
        <v>0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</row>
    <row r="66" spans="1:7" ht="15">
      <c r="A66" s="42" t="s">
        <v>242</v>
      </c>
      <c r="B66" s="64">
        <v>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</row>
    <row r="67" spans="1:7" ht="15">
      <c r="A67" s="42" t="s">
        <v>243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</row>
    <row r="68" spans="1:7" ht="15">
      <c r="A68" s="42" t="s">
        <v>244</v>
      </c>
      <c r="B68" s="64">
        <v>0</v>
      </c>
      <c r="C68" s="64">
        <v>159906</v>
      </c>
      <c r="D68" s="64">
        <v>159906</v>
      </c>
      <c r="E68" s="64">
        <v>22537</v>
      </c>
      <c r="F68" s="64">
        <v>22537</v>
      </c>
      <c r="G68" s="64">
        <v>137369</v>
      </c>
    </row>
    <row r="69" spans="1:7" ht="15">
      <c r="A69" s="42" t="s">
        <v>245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</row>
    <row r="70" spans="1:7" ht="15">
      <c r="A70" s="42" t="s">
        <v>246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</row>
    <row r="71" spans="1:7" ht="15">
      <c r="A71" s="43" t="s">
        <v>254</v>
      </c>
      <c r="B71" s="66">
        <v>120208307.75999999</v>
      </c>
      <c r="C71" s="66">
        <v>72273583.8</v>
      </c>
      <c r="D71" s="66">
        <v>192481891.56000003</v>
      </c>
      <c r="E71" s="66">
        <v>45672517.49</v>
      </c>
      <c r="F71" s="66">
        <v>45672517.49</v>
      </c>
      <c r="G71" s="66">
        <v>146809374.07000002</v>
      </c>
    </row>
    <row r="72" spans="1:7" ht="15">
      <c r="A72" s="42" t="s">
        <v>248</v>
      </c>
      <c r="B72" s="64">
        <v>120208307.75999999</v>
      </c>
      <c r="C72" s="64">
        <v>72273583.8</v>
      </c>
      <c r="D72" s="64">
        <v>192481891.56000003</v>
      </c>
      <c r="E72" s="64">
        <v>45672517.49</v>
      </c>
      <c r="F72" s="64">
        <v>45672517.49</v>
      </c>
      <c r="G72" s="64">
        <v>146809374.07000002</v>
      </c>
    </row>
    <row r="73" spans="1:7" ht="28.8">
      <c r="A73" s="42" t="s">
        <v>249</v>
      </c>
      <c r="B73" s="64">
        <v>0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</row>
    <row r="74" spans="1:7" ht="15">
      <c r="A74" s="42" t="s">
        <v>250</v>
      </c>
      <c r="B74" s="64">
        <v>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</row>
    <row r="75" spans="1:7" ht="15">
      <c r="A75" s="42" t="s">
        <v>251</v>
      </c>
      <c r="B75" s="64">
        <v>0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</row>
    <row r="76" spans="1:7" ht="15">
      <c r="A76" s="10"/>
      <c r="B76" s="67"/>
      <c r="C76" s="67"/>
      <c r="D76" s="67"/>
      <c r="E76" s="67"/>
      <c r="F76" s="67"/>
      <c r="G76" s="67"/>
    </row>
    <row r="77" spans="1:7" ht="15">
      <c r="A77" s="3" t="s">
        <v>131</v>
      </c>
      <c r="B77" s="65">
        <v>5318343755</v>
      </c>
      <c r="C77" s="65">
        <v>1497246326</v>
      </c>
      <c r="D77" s="65">
        <v>6815590081</v>
      </c>
      <c r="E77" s="65">
        <v>1148616934</v>
      </c>
      <c r="F77" s="65">
        <v>1059292437</v>
      </c>
      <c r="G77" s="65">
        <v>5666973148</v>
      </c>
    </row>
    <row r="78" spans="1:7" ht="15">
      <c r="A78" s="11"/>
      <c r="B78" s="45"/>
      <c r="C78" s="45"/>
      <c r="D78" s="45"/>
      <c r="E78" s="45"/>
      <c r="F78" s="45"/>
      <c r="G78" s="45"/>
    </row>
    <row r="89" spans="1:5" ht="15">
      <c r="A89" s="20"/>
      <c r="B89" s="20"/>
      <c r="C89" s="21"/>
      <c r="D89" s="21"/>
      <c r="E89" s="21"/>
    </row>
    <row r="90" spans="1:5" ht="15">
      <c r="A90" s="22" t="s">
        <v>43</v>
      </c>
      <c r="B90" s="20"/>
      <c r="C90" s="189" t="s">
        <v>44</v>
      </c>
      <c r="D90" s="189"/>
      <c r="E90" s="189"/>
    </row>
    <row r="91" spans="1:5" ht="15">
      <c r="A91" s="23" t="s">
        <v>45</v>
      </c>
      <c r="B91" s="20"/>
      <c r="C91" s="189" t="s">
        <v>46</v>
      </c>
      <c r="D91" s="189"/>
      <c r="E91" s="189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90:E90"/>
    <mergeCell ref="C91:E91"/>
  </mergeCells>
  <printOptions/>
  <pageMargins left="0.7" right="0.7" top="0.75" bottom="0.75" header="0.3" footer="0.3"/>
  <pageSetup fitToHeight="1" fitToWidth="1" horizontalDpi="600" verticalDpi="600" orientation="portrait" scale="4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 topLeftCell="A8">
      <selection activeCell="A7" sqref="A7:A8"/>
    </sheetView>
  </sheetViews>
  <sheetFormatPr defaultColWidth="11.421875" defaultRowHeight="15"/>
  <cols>
    <col min="1" max="1" width="56.140625" style="0" customWidth="1"/>
    <col min="2" max="2" width="16.8515625" style="0" bestFit="1" customWidth="1"/>
    <col min="3" max="3" width="14.140625" style="0" bestFit="1" customWidth="1"/>
    <col min="4" max="4" width="16.8515625" style="0" bestFit="1" customWidth="1"/>
    <col min="5" max="6" width="15.140625" style="0" bestFit="1" customWidth="1"/>
    <col min="7" max="7" width="16.8515625" style="0" bestFit="1" customWidth="1"/>
  </cols>
  <sheetData>
    <row r="1" spans="1:7" ht="21">
      <c r="A1" s="259" t="s">
        <v>255</v>
      </c>
      <c r="B1" s="252"/>
      <c r="C1" s="252"/>
      <c r="D1" s="252"/>
      <c r="E1" s="252"/>
      <c r="F1" s="252"/>
      <c r="G1" s="252"/>
    </row>
    <row r="2" spans="1:7" ht="15">
      <c r="A2" s="240" t="s">
        <v>338</v>
      </c>
      <c r="B2" s="241"/>
      <c r="C2" s="241"/>
      <c r="D2" s="241"/>
      <c r="E2" s="241"/>
      <c r="F2" s="241"/>
      <c r="G2" s="242"/>
    </row>
    <row r="3" spans="1:7" ht="15">
      <c r="A3" s="246" t="s">
        <v>48</v>
      </c>
      <c r="B3" s="247"/>
      <c r="C3" s="247"/>
      <c r="D3" s="247"/>
      <c r="E3" s="247"/>
      <c r="F3" s="247"/>
      <c r="G3" s="248"/>
    </row>
    <row r="4" spans="1:7" ht="15">
      <c r="A4" s="246" t="s">
        <v>256</v>
      </c>
      <c r="B4" s="247"/>
      <c r="C4" s="247"/>
      <c r="D4" s="247"/>
      <c r="E4" s="247"/>
      <c r="F4" s="247"/>
      <c r="G4" s="248"/>
    </row>
    <row r="5" spans="1:7" ht="15">
      <c r="A5" s="246" t="s">
        <v>423</v>
      </c>
      <c r="B5" s="247"/>
      <c r="C5" s="247"/>
      <c r="D5" s="247"/>
      <c r="E5" s="247"/>
      <c r="F5" s="247"/>
      <c r="G5" s="248"/>
    </row>
    <row r="6" spans="1:7" ht="15">
      <c r="A6" s="249" t="s">
        <v>2</v>
      </c>
      <c r="B6" s="250"/>
      <c r="C6" s="250"/>
      <c r="D6" s="250"/>
      <c r="E6" s="250"/>
      <c r="F6" s="250"/>
      <c r="G6" s="251"/>
    </row>
    <row r="7" spans="1:7" ht="15">
      <c r="A7" s="253" t="s">
        <v>257</v>
      </c>
      <c r="B7" s="256" t="s">
        <v>50</v>
      </c>
      <c r="C7" s="256"/>
      <c r="D7" s="256"/>
      <c r="E7" s="256"/>
      <c r="F7" s="256"/>
      <c r="G7" s="256" t="s">
        <v>51</v>
      </c>
    </row>
    <row r="8" spans="1:7" ht="28.8">
      <c r="A8" s="254"/>
      <c r="B8" s="2" t="s">
        <v>52</v>
      </c>
      <c r="C8" s="46" t="s">
        <v>218</v>
      </c>
      <c r="D8" s="46" t="s">
        <v>135</v>
      </c>
      <c r="E8" s="46" t="s">
        <v>5</v>
      </c>
      <c r="F8" s="46" t="s">
        <v>22</v>
      </c>
      <c r="G8" s="266"/>
    </row>
    <row r="9" spans="1:7" ht="15">
      <c r="A9" s="35" t="s">
        <v>258</v>
      </c>
      <c r="B9" s="60">
        <v>1859565497.0800009</v>
      </c>
      <c r="C9" s="60">
        <v>-19655576.84</v>
      </c>
      <c r="D9" s="60">
        <v>1839909920.2400007</v>
      </c>
      <c r="E9" s="60">
        <v>318868883.59000003</v>
      </c>
      <c r="F9" s="60">
        <v>318868883.59000003</v>
      </c>
      <c r="G9" s="60">
        <v>1521041036.6500006</v>
      </c>
    </row>
    <row r="10" spans="1:7" ht="15">
      <c r="A10" s="4" t="s">
        <v>259</v>
      </c>
      <c r="B10" s="61">
        <v>982397057.9700005</v>
      </c>
      <c r="C10" s="61">
        <v>0</v>
      </c>
      <c r="D10" s="61">
        <v>982397057.9700004</v>
      </c>
      <c r="E10" s="61">
        <v>196732913.66999996</v>
      </c>
      <c r="F10" s="61">
        <v>196732913.66999996</v>
      </c>
      <c r="G10" s="61">
        <v>785664144.3000004</v>
      </c>
    </row>
    <row r="11" spans="1:7" ht="15">
      <c r="A11" s="4" t="s">
        <v>260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15">
      <c r="A12" s="4" t="s">
        <v>261</v>
      </c>
      <c r="B12" s="61">
        <v>49548427.8</v>
      </c>
      <c r="C12" s="61">
        <v>0</v>
      </c>
      <c r="D12" s="61">
        <v>49548427.8</v>
      </c>
      <c r="E12" s="61">
        <v>10040652.870000001</v>
      </c>
      <c r="F12" s="61">
        <v>10040652.870000001</v>
      </c>
      <c r="G12" s="61">
        <v>39507774.92999999</v>
      </c>
    </row>
    <row r="13" spans="1:7" ht="15">
      <c r="A13" s="41" t="s">
        <v>262</v>
      </c>
      <c r="B13" s="61">
        <v>43928686.958544746</v>
      </c>
      <c r="C13" s="61">
        <v>0</v>
      </c>
      <c r="D13" s="61">
        <v>43928686.958544746</v>
      </c>
      <c r="E13" s="61">
        <v>8901850.5</v>
      </c>
      <c r="F13" s="61">
        <v>8901850.5</v>
      </c>
      <c r="G13" s="61">
        <v>35026836.458544746</v>
      </c>
    </row>
    <row r="14" spans="1:7" ht="15">
      <c r="A14" s="41" t="s">
        <v>263</v>
      </c>
      <c r="B14" s="61">
        <v>5619740.841455252</v>
      </c>
      <c r="C14" s="61">
        <v>0</v>
      </c>
      <c r="D14" s="61">
        <v>5619740.841455252</v>
      </c>
      <c r="E14" s="61">
        <v>1138802.37</v>
      </c>
      <c r="F14" s="61">
        <v>1138802.37</v>
      </c>
      <c r="G14" s="61">
        <v>4480938.471455252</v>
      </c>
    </row>
    <row r="15" spans="1:7" ht="15">
      <c r="A15" s="4" t="s">
        <v>264</v>
      </c>
      <c r="B15" s="61">
        <v>827620011.3100004</v>
      </c>
      <c r="C15" s="61">
        <v>-19655576.84</v>
      </c>
      <c r="D15" s="61">
        <v>807964434.4700004</v>
      </c>
      <c r="E15" s="61">
        <v>112095317.05000004</v>
      </c>
      <c r="F15" s="61">
        <v>112095317.05000006</v>
      </c>
      <c r="G15" s="61">
        <v>695869117.4200003</v>
      </c>
    </row>
    <row r="16" spans="1:7" ht="28.8">
      <c r="A16" s="43" t="s">
        <v>265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41" t="s">
        <v>266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15">
      <c r="A18" s="41" t="s">
        <v>267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ht="15">
      <c r="A19" s="4" t="s">
        <v>268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ht="15">
      <c r="A20" s="10"/>
      <c r="B20" s="62"/>
      <c r="C20" s="62"/>
      <c r="D20" s="62"/>
      <c r="E20" s="62"/>
      <c r="F20" s="62"/>
      <c r="G20" s="62"/>
    </row>
    <row r="21" spans="1:7" ht="15">
      <c r="A21" s="47" t="s">
        <v>269</v>
      </c>
      <c r="B21" s="60">
        <v>350000000.16</v>
      </c>
      <c r="C21" s="60">
        <v>19655576.840000004</v>
      </c>
      <c r="D21" s="60">
        <v>369655577</v>
      </c>
      <c r="E21" s="60">
        <v>116501180.85</v>
      </c>
      <c r="F21" s="60">
        <v>116501180.85</v>
      </c>
      <c r="G21" s="60">
        <v>253154396.15</v>
      </c>
    </row>
    <row r="22" spans="1:7" ht="15">
      <c r="A22" s="4" t="s">
        <v>259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ht="15">
      <c r="A23" s="4" t="s">
        <v>260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ht="15">
      <c r="A24" s="4" t="s">
        <v>261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15">
      <c r="A25" s="41" t="s">
        <v>262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15">
      <c r="A26" s="41" t="s">
        <v>263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ht="15">
      <c r="A27" s="4" t="s">
        <v>264</v>
      </c>
      <c r="B27" s="61">
        <v>350000000.16</v>
      </c>
      <c r="C27" s="61">
        <v>19655576.840000004</v>
      </c>
      <c r="D27" s="61">
        <v>369655577</v>
      </c>
      <c r="E27" s="61">
        <v>116501180.85</v>
      </c>
      <c r="F27" s="61">
        <v>116501180.85</v>
      </c>
      <c r="G27" s="61">
        <v>253154396.15</v>
      </c>
    </row>
    <row r="28" spans="1:7" ht="28.8">
      <c r="A28" s="43" t="s">
        <v>265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ht="15">
      <c r="A29" s="41" t="s">
        <v>266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ht="15">
      <c r="A30" s="41" t="s">
        <v>267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ht="15">
      <c r="A31" s="4" t="s">
        <v>268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</row>
    <row r="32" spans="1:7" ht="15">
      <c r="A32" s="10"/>
      <c r="B32" s="62"/>
      <c r="C32" s="62"/>
      <c r="D32" s="62"/>
      <c r="E32" s="62"/>
      <c r="F32" s="62"/>
      <c r="G32" s="62"/>
    </row>
    <row r="33" spans="1:7" ht="15">
      <c r="A33" s="3" t="s">
        <v>270</v>
      </c>
      <c r="B33" s="60">
        <v>2209565497.2400007</v>
      </c>
      <c r="C33" s="60">
        <v>0</v>
      </c>
      <c r="D33" s="60">
        <v>2209565497.2400007</v>
      </c>
      <c r="E33" s="60">
        <v>435370064.44000006</v>
      </c>
      <c r="F33" s="60">
        <v>435370064.44000006</v>
      </c>
      <c r="G33" s="60">
        <v>1774195432.8000007</v>
      </c>
    </row>
    <row r="34" spans="1:7" ht="15">
      <c r="A34" s="32"/>
      <c r="B34" s="48"/>
      <c r="C34" s="48"/>
      <c r="D34" s="48"/>
      <c r="E34" s="48"/>
      <c r="F34" s="48"/>
      <c r="G34" s="48"/>
    </row>
    <row r="45" spans="1:5" ht="15">
      <c r="A45" s="20"/>
      <c r="B45" s="20"/>
      <c r="C45" s="21"/>
      <c r="D45" s="21"/>
      <c r="E45" s="21"/>
    </row>
    <row r="46" spans="1:5" ht="15">
      <c r="A46" s="22" t="s">
        <v>43</v>
      </c>
      <c r="B46" s="20"/>
      <c r="C46" s="189" t="s">
        <v>44</v>
      </c>
      <c r="D46" s="189"/>
      <c r="E46" s="189"/>
    </row>
    <row r="47" spans="1:5" ht="15">
      <c r="A47" s="23" t="s">
        <v>45</v>
      </c>
      <c r="B47" s="20"/>
      <c r="C47" s="189" t="s">
        <v>46</v>
      </c>
      <c r="D47" s="189"/>
      <c r="E47" s="189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46:E46"/>
    <mergeCell ref="C47:E47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2019-04-30T17:38:35Z</cp:lastPrinted>
  <dcterms:created xsi:type="dcterms:W3CDTF">2019-04-25T17:33:50Z</dcterms:created>
  <dcterms:modified xsi:type="dcterms:W3CDTF">2019-04-30T19:05:15Z</dcterms:modified>
  <cp:category/>
  <cp:version/>
  <cp:contentType/>
  <cp:contentStatus/>
</cp:coreProperties>
</file>